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3250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5621"/>
</workbook>
</file>

<file path=xl/calcChain.xml><?xml version="1.0" encoding="utf-8"?>
<calcChain xmlns="http://schemas.openxmlformats.org/spreadsheetml/2006/main">
  <c r="G20" i="1" l="1"/>
  <c r="E35" i="1" l="1"/>
  <c r="G36" i="1" l="1"/>
  <c r="C35" i="1" l="1"/>
  <c r="C29" i="1"/>
  <c r="C23" i="1"/>
  <c r="C16" i="1"/>
  <c r="C13" i="1"/>
  <c r="C12" i="1" s="1"/>
  <c r="C9" i="1"/>
  <c r="C8" i="1" l="1"/>
  <c r="C7" i="1" s="1"/>
  <c r="C6" i="1" s="1"/>
  <c r="G22" i="1"/>
  <c r="F22" i="1"/>
  <c r="G31" i="1" l="1"/>
  <c r="G30" i="1"/>
  <c r="F31" i="1"/>
  <c r="F30" i="1"/>
  <c r="E29" i="1"/>
  <c r="D29" i="1"/>
  <c r="F29" i="1" l="1"/>
  <c r="G29" i="1"/>
  <c r="D35" i="1" l="1"/>
  <c r="F28" i="1" l="1"/>
  <c r="G24" i="1"/>
  <c r="F24" i="1"/>
  <c r="G28" i="1" l="1"/>
  <c r="E23" i="1"/>
  <c r="D23" i="1"/>
  <c r="G39" i="1" l="1"/>
  <c r="G38" i="1"/>
  <c r="G37" i="1"/>
  <c r="G34" i="1"/>
  <c r="G33" i="1"/>
  <c r="G32" i="1"/>
  <c r="G27" i="1"/>
  <c r="G26" i="1"/>
  <c r="G25" i="1"/>
  <c r="G23" i="1"/>
  <c r="G19" i="1"/>
  <c r="G18" i="1"/>
  <c r="G17" i="1"/>
  <c r="G15" i="1"/>
  <c r="G14" i="1"/>
  <c r="G11" i="1"/>
  <c r="G10" i="1"/>
  <c r="F39" i="1"/>
  <c r="F38" i="1"/>
  <c r="F37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E13" i="1"/>
  <c r="E12" i="1" s="1"/>
  <c r="D13" i="1"/>
  <c r="D12" i="1" s="1"/>
  <c r="E9" i="1"/>
  <c r="D9" i="1"/>
  <c r="E8" i="1" l="1"/>
  <c r="D8" i="1"/>
  <c r="F9" i="1"/>
  <c r="G9" i="1"/>
  <c r="G16" i="1"/>
  <c r="G12" i="1"/>
  <c r="F16" i="1"/>
  <c r="F12" i="1"/>
  <c r="G13" i="1"/>
  <c r="F13" i="1"/>
  <c r="D7" i="1" l="1"/>
  <c r="D6" i="1" s="1"/>
  <c r="G35" i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<sst xmlns="http://schemas.openxmlformats.org/spreadsheetml/2006/main" count="77" uniqueCount="74">
  <si>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</si>
  <si>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</si>
  <si>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</si>
  <si>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</si>
  <si>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</si>
  <si>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</si>
  <si>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</si>
  <si>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</si>
  <si>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</si>
  <si>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</si>
  <si>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</si>
  <si>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</si>
  <si>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</si>
  <si>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</si>
  <si>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</si>
  <si>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</si>
  <si>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</si>
  <si>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</si>
  <si>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</si>
  <si>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</si>
  <si>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</si>
  <si>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</si>
  <si>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</si>
  <si>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</si>
  <si>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</si>
  <si>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</si>
  <si>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</si>
  <si>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</si>
  <si>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</si>
  <si>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</si>
  <si>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</si>
  <si>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</si>
  <si>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</si>
  <si>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</si>
  <si>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</si>
  <si>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</si>
  <si>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</si>
  <si>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</si>
  <si>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</si>
  <si>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</si>
  <si>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</si>
  <si>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</si>
  <si>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</si>
  <si>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</si>
  <si>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</si>
  <si>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</si>
  <si>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</si>
  <si>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</si>
  <si>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</si>
  <si>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</si>
  <si>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</si>
  <si>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</si>
  <si>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</si>
  <si>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</si>
  <si>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</si>
  <si>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</si>
  <si>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</si>
  <si>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</si>
  <si>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</si>
  <si>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</si>
  <si>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</si>
  <si>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</si>
  <si>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</si>
  <si>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</si>
  <si>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</si>
  <si>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</si>
  <si>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</si>
  <si>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</si>
  <si>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2021 год</t>
  </si>
  <si>
    <t>Темп роста к соответствующему периоду 2021 года, %</t>
  </si>
  <si>
    <t>Сведения об исполнении консолидированного бюджета Калужской области за 9 месяцев 2021 года по доходам в сравнении с соответствующим периодом 2020 года</t>
  </si>
  <si>
    <t>Исполнено за 9 месяцев 2020 года</t>
  </si>
  <si>
    <t>Исполнено за 9 месяцев 2021 года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</si>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</sst>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6" sqref="G6"/>
    </sheetView>
  </sheetViews>
  <sheetFormatPr defaultColWidth="8.83203125" defaultRowHeight="12.75" x14ac:dyDescent="0.2"/>
  <cols>
    <col min="1" max="1" width="90.33203125" style="1" customWidth="1"/>
    <col min="2" max="2" width="32" style="1" customWidth="1"/>
    <col min="3" max="3" width="22.1640625" style="1" customWidth="1"/>
    <col min="4" max="4" width="22.5" style="1" customWidth="1"/>
    <col min="5" max="5" width="20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5" t="s">
        <v>70</v>
      </c>
      <c r="B2" s="65"/>
      <c r="C2" s="65"/>
      <c r="D2" s="65"/>
      <c r="E2" s="65"/>
      <c r="F2" s="65"/>
      <c r="G2" s="65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3" t="s">
        <v>16</v>
      </c>
      <c r="B4" s="67" t="s">
        <v>15</v>
      </c>
      <c r="C4" s="63" t="s">
        <v>71</v>
      </c>
      <c r="D4" s="69" t="s">
        <v>68</v>
      </c>
      <c r="E4" s="70"/>
      <c r="F4" s="71"/>
      <c r="G4" s="63" t="s">
        <v>69</v>
      </c>
    </row>
    <row r="5" spans="1:7" ht="42" customHeight="1" thickBot="1" x14ac:dyDescent="0.25">
      <c r="A5" s="66"/>
      <c r="B5" s="68"/>
      <c r="C5" s="64"/>
      <c r="D5" s="20" t="s">
        <v>55</v>
      </c>
      <c r="E5" s="37" t="s">
        <v>72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9">
        <f t="shared" ref="C6" si="0">C7+C34</f>
        <v>60729817.399999991</v>
      </c>
      <c r="D6" s="38">
        <f t="shared" ref="D6:E6" si="1">D7+D34</f>
        <v>87762166.199999988</v>
      </c>
      <c r="E6" s="39">
        <f t="shared" si="1"/>
        <v>68506455.5</v>
      </c>
      <c r="F6" s="57">
        <f>E6/D6*100</f>
        <v>78.059212148298144</v>
      </c>
      <c r="G6" s="61">
        <f>E6/C6*100</f>
        <v>112.80530459819893</v>
      </c>
    </row>
    <row r="7" spans="1:7" ht="20.45" customHeight="1" x14ac:dyDescent="0.25">
      <c r="A7" s="8" t="s">
        <v>3</v>
      </c>
      <c r="B7" s="9" t="s">
        <v>17</v>
      </c>
      <c r="C7" s="49">
        <f t="shared" ref="C7:E7" si="2">C8+C33</f>
        <v>47164249.099999994</v>
      </c>
      <c r="D7" s="40">
        <f>D8+D33</f>
        <v>70374973.399999991</v>
      </c>
      <c r="E7" s="49">
        <f t="shared" si="2"/>
        <v>54777643.299999997</v>
      </c>
      <c r="F7" s="54">
        <f t="shared" ref="F7:F39" si="3">E7/D7*100</f>
        <v>77.836822741875451</v>
      </c>
      <c r="G7" s="18">
        <f t="shared" ref="G7:G39" si="4">E7/C7*100</f>
        <v>116.14229918906946</v>
      </c>
    </row>
    <row r="8" spans="1:7" s="5" customFormat="1" ht="15.75" x14ac:dyDescent="0.25">
      <c r="A8" s="3" t="s">
        <v>4</v>
      </c>
      <c r="B8" s="4"/>
      <c r="C8" s="41">
        <f t="shared" ref="C8" si="5">C9+C12+C16+C23+C32+C29</f>
        <v>45296460.099999994</v>
      </c>
      <c r="D8" s="41">
        <f t="shared" ref="D8:E8" si="6">D9+D12+D16+D23+D32+D29</f>
        <v>67800104.999999985</v>
      </c>
      <c r="E8" s="41">
        <f t="shared" si="6"/>
        <v>52494846.799999997</v>
      </c>
      <c r="F8" s="59">
        <f t="shared" si="3"/>
        <v>77.425907821234205</v>
      </c>
      <c r="G8" s="34">
        <f t="shared" si="4"/>
        <v>115.89172020089049</v>
      </c>
    </row>
    <row r="9" spans="1:7" s="5" customFormat="1" ht="17.25" customHeight="1" x14ac:dyDescent="0.25">
      <c r="A9" s="21" t="s">
        <v>18</v>
      </c>
      <c r="B9" s="9" t="s">
        <v>19</v>
      </c>
      <c r="C9" s="41">
        <f t="shared" ref="C9" si="7">SUM(C10:C11)</f>
        <v>29813862.799999997</v>
      </c>
      <c r="D9" s="41">
        <f t="shared" ref="D9:E9" si="8">SUM(D10:D11)</f>
        <v>43851668</v>
      </c>
      <c r="E9" s="41">
        <f t="shared" si="8"/>
        <v>34335891.700000003</v>
      </c>
      <c r="F9" s="59">
        <f t="shared" si="3"/>
        <v>78.300081310476045</v>
      </c>
      <c r="G9" s="34">
        <f t="shared" si="4"/>
        <v>115.16753776702832</v>
      </c>
    </row>
    <row r="10" spans="1:7" ht="15.75" x14ac:dyDescent="0.25">
      <c r="A10" s="3" t="s">
        <v>5</v>
      </c>
      <c r="B10" s="22" t="s">
        <v>20</v>
      </c>
      <c r="C10" s="50">
        <v>12991870.4</v>
      </c>
      <c r="D10" s="42">
        <v>17379279.199999999</v>
      </c>
      <c r="E10" s="50">
        <v>16127010</v>
      </c>
      <c r="F10" s="55">
        <f t="shared" si="3"/>
        <v>92.794469865010285</v>
      </c>
      <c r="G10" s="17">
        <f t="shared" si="4"/>
        <v>124.13154921865599</v>
      </c>
    </row>
    <row r="11" spans="1:7" ht="15.75" x14ac:dyDescent="0.25">
      <c r="A11" s="3" t="s">
        <v>6</v>
      </c>
      <c r="B11" s="22" t="s">
        <v>25</v>
      </c>
      <c r="C11" s="50">
        <v>16821992.399999999</v>
      </c>
      <c r="D11" s="42">
        <v>26472388.800000001</v>
      </c>
      <c r="E11" s="50">
        <v>18208881.699999999</v>
      </c>
      <c r="F11" s="55">
        <f t="shared" si="3"/>
        <v>68.784429835814436</v>
      </c>
      <c r="G11" s="17">
        <f t="shared" si="4"/>
        <v>108.24450081192522</v>
      </c>
    </row>
    <row r="12" spans="1:7" s="23" customFormat="1" ht="32.25" customHeight="1" x14ac:dyDescent="0.25">
      <c r="A12" s="21" t="s">
        <v>21</v>
      </c>
      <c r="B12" s="9" t="s">
        <v>22</v>
      </c>
      <c r="C12" s="41">
        <f t="shared" ref="C12:E12" si="9">C13</f>
        <v>8298939.5999999996</v>
      </c>
      <c r="D12" s="41">
        <f t="shared" si="9"/>
        <v>11675941.9</v>
      </c>
      <c r="E12" s="41">
        <f t="shared" si="9"/>
        <v>9349764</v>
      </c>
      <c r="F12" s="59">
        <f t="shared" si="3"/>
        <v>80.077171332961143</v>
      </c>
      <c r="G12" s="34">
        <f t="shared" si="4"/>
        <v>112.66215264417639</v>
      </c>
    </row>
    <row r="13" spans="1:7" ht="31.5" x14ac:dyDescent="0.25">
      <c r="A13" s="3" t="s">
        <v>23</v>
      </c>
      <c r="B13" s="22" t="s">
        <v>24</v>
      </c>
      <c r="C13" s="42">
        <f t="shared" ref="C13" si="10">SUM(C14:C15)</f>
        <v>8298939.5999999996</v>
      </c>
      <c r="D13" s="42">
        <f t="shared" ref="D13:E13" si="11">SUM(D14:D15)</f>
        <v>11675941.9</v>
      </c>
      <c r="E13" s="42">
        <f t="shared" si="11"/>
        <v>9349764</v>
      </c>
      <c r="F13" s="55">
        <f t="shared" si="3"/>
        <v>80.077171332961143</v>
      </c>
      <c r="G13" s="17">
        <f t="shared" si="4"/>
        <v>112.66215264417639</v>
      </c>
    </row>
    <row r="14" spans="1:7" s="26" customFormat="1" ht="15.75" x14ac:dyDescent="0.25">
      <c r="A14" s="24" t="s">
        <v>26</v>
      </c>
      <c r="B14" s="25"/>
      <c r="C14" s="51">
        <v>5734708.2000000002</v>
      </c>
      <c r="D14" s="43">
        <v>8032497</v>
      </c>
      <c r="E14" s="51">
        <v>6369960.5999999996</v>
      </c>
      <c r="F14" s="55">
        <f t="shared" si="3"/>
        <v>79.302371354760538</v>
      </c>
      <c r="G14" s="17">
        <f t="shared" si="4"/>
        <v>111.07732735206997</v>
      </c>
    </row>
    <row r="15" spans="1:7" s="26" customFormat="1" ht="15.75" x14ac:dyDescent="0.25">
      <c r="A15" s="24" t="s">
        <v>27</v>
      </c>
      <c r="B15" s="25"/>
      <c r="C15" s="51">
        <v>2564231.4</v>
      </c>
      <c r="D15" s="43">
        <v>3643444.9</v>
      </c>
      <c r="E15" s="51">
        <v>2979803.4</v>
      </c>
      <c r="F15" s="55">
        <f t="shared" si="3"/>
        <v>81.785329043949588</v>
      </c>
      <c r="G15" s="17">
        <f t="shared" si="4"/>
        <v>116.20649368851812</v>
      </c>
    </row>
    <row r="16" spans="1:7" s="27" customFormat="1" ht="15.75" x14ac:dyDescent="0.25">
      <c r="A16" s="21" t="s">
        <v>28</v>
      </c>
      <c r="B16" s="9" t="s">
        <v>29</v>
      </c>
      <c r="C16" s="41">
        <f t="shared" ref="C16" si="12">SUM(C17:C22)</f>
        <v>2526544.9999999995</v>
      </c>
      <c r="D16" s="41">
        <f t="shared" ref="D16:E16" si="13">SUM(D17:D22)</f>
        <v>4348573.3</v>
      </c>
      <c r="E16" s="41">
        <f t="shared" si="13"/>
        <v>3606960.8000000003</v>
      </c>
      <c r="F16" s="59">
        <f t="shared" si="3"/>
        <v>82.945843410297357</v>
      </c>
      <c r="G16" s="34">
        <f t="shared" si="4"/>
        <v>142.76257893684857</v>
      </c>
    </row>
    <row r="17" spans="1:12" s="26" customFormat="1" ht="31.5" x14ac:dyDescent="0.25">
      <c r="A17" s="3" t="s">
        <v>30</v>
      </c>
      <c r="B17" s="22" t="s">
        <v>31</v>
      </c>
      <c r="C17" s="50">
        <v>2155767.9</v>
      </c>
      <c r="D17" s="42">
        <v>3952469.4</v>
      </c>
      <c r="E17" s="50">
        <v>3248227.5</v>
      </c>
      <c r="F17" s="55">
        <f t="shared" si="3"/>
        <v>82.182230177417694</v>
      </c>
      <c r="G17" s="17">
        <f t="shared" si="4"/>
        <v>150.67612334333396</v>
      </c>
    </row>
    <row r="18" spans="1:12" s="26" customFormat="1" ht="17.25" customHeight="1" x14ac:dyDescent="0.25">
      <c r="A18" s="3" t="s">
        <v>32</v>
      </c>
      <c r="B18" s="22" t="s">
        <v>33</v>
      </c>
      <c r="C18" s="50">
        <v>326715.59999999998</v>
      </c>
      <c r="D18" s="42">
        <v>148033.1</v>
      </c>
      <c r="E18" s="50">
        <v>105445.7</v>
      </c>
      <c r="F18" s="55">
        <f t="shared" si="3"/>
        <v>71.231163841059868</v>
      </c>
      <c r="G18" s="17">
        <f t="shared" si="4"/>
        <v>32.274461335791742</v>
      </c>
    </row>
    <row r="19" spans="1:12" s="26" customFormat="1" ht="15.75" x14ac:dyDescent="0.25">
      <c r="A19" s="3" t="s">
        <v>34</v>
      </c>
      <c r="B19" s="22" t="s">
        <v>35</v>
      </c>
      <c r="C19" s="50">
        <v>7237.9</v>
      </c>
      <c r="D19" s="42">
        <v>9825.7999999999993</v>
      </c>
      <c r="E19" s="50">
        <v>11788.6</v>
      </c>
      <c r="F19" s="55">
        <f t="shared" si="3"/>
        <v>119.97598159946266</v>
      </c>
      <c r="G19" s="17">
        <f t="shared" si="4"/>
        <v>162.87320907998176</v>
      </c>
    </row>
    <row r="20" spans="1:12" s="26" customFormat="1" ht="31.5" x14ac:dyDescent="0.25">
      <c r="A20" s="3" t="s">
        <v>36</v>
      </c>
      <c r="B20" s="22" t="s">
        <v>37</v>
      </c>
      <c r="C20" s="50">
        <v>17928.3</v>
      </c>
      <c r="D20" s="42">
        <v>169170.1</v>
      </c>
      <c r="E20" s="50">
        <v>176205.3</v>
      </c>
      <c r="F20" s="55">
        <f t="shared" si="3"/>
        <v>104.1586545140069</v>
      </c>
      <c r="G20" s="17">
        <f t="shared" si="4"/>
        <v>982.83328592225701</v>
      </c>
    </row>
    <row r="21" spans="1:12" s="26" customFormat="1" ht="15.75" x14ac:dyDescent="0.25">
      <c r="A21" s="3" t="s">
        <v>38</v>
      </c>
      <c r="B21" s="22" t="s">
        <v>39</v>
      </c>
      <c r="C21" s="50">
        <v>0</v>
      </c>
      <c r="D21" s="42">
        <v>0</v>
      </c>
      <c r="E21" s="50">
        <v>0</v>
      </c>
      <c r="F21" s="55" t="s">
        <v>73</v>
      </c>
      <c r="G21" s="17" t="s">
        <v>73</v>
      </c>
    </row>
    <row r="22" spans="1:12" s="26" customFormat="1" ht="15.75" x14ac:dyDescent="0.25">
      <c r="A22" s="3" t="s">
        <v>60</v>
      </c>
      <c r="B22" s="22" t="s">
        <v>61</v>
      </c>
      <c r="C22" s="50">
        <v>18895.3</v>
      </c>
      <c r="D22" s="42">
        <v>69074.899999999994</v>
      </c>
      <c r="E22" s="50">
        <v>65293.7</v>
      </c>
      <c r="F22" s="55">
        <f t="shared" si="3"/>
        <v>94.525942129485529</v>
      </c>
      <c r="G22" s="17">
        <f t="shared" si="4"/>
        <v>345.55524389663037</v>
      </c>
    </row>
    <row r="23" spans="1:12" s="27" customFormat="1" ht="15.75" x14ac:dyDescent="0.25">
      <c r="A23" s="21" t="s">
        <v>40</v>
      </c>
      <c r="B23" s="9" t="s">
        <v>41</v>
      </c>
      <c r="C23" s="41">
        <f t="shared" ref="C23" si="14">SUM(C24:C28)</f>
        <v>4353106.8</v>
      </c>
      <c r="D23" s="41">
        <f t="shared" ref="D23:E23" si="15">SUM(D24:D28)</f>
        <v>7428521.5</v>
      </c>
      <c r="E23" s="41">
        <f t="shared" si="15"/>
        <v>4848547.5</v>
      </c>
      <c r="F23" s="59">
        <f t="shared" si="3"/>
        <v>65.269347339171063</v>
      </c>
      <c r="G23" s="34">
        <f t="shared" si="4"/>
        <v>111.38131276724017</v>
      </c>
    </row>
    <row r="24" spans="1:12" s="27" customFormat="1" ht="15.75" x14ac:dyDescent="0.25">
      <c r="A24" s="3" t="s">
        <v>56</v>
      </c>
      <c r="B24" s="6" t="s">
        <v>57</v>
      </c>
      <c r="C24" s="42">
        <v>48900.3</v>
      </c>
      <c r="D24" s="42">
        <v>273095.3</v>
      </c>
      <c r="E24" s="42">
        <v>53776.1</v>
      </c>
      <c r="F24" s="55">
        <f t="shared" si="3"/>
        <v>19.691331194641577</v>
      </c>
      <c r="G24" s="17">
        <f t="shared" si="4"/>
        <v>109.97089997402878</v>
      </c>
    </row>
    <row r="25" spans="1:12" ht="15.75" x14ac:dyDescent="0.25">
      <c r="A25" s="3" t="s">
        <v>7</v>
      </c>
      <c r="B25" s="6" t="s">
        <v>42</v>
      </c>
      <c r="C25" s="50">
        <v>3281336.4</v>
      </c>
      <c r="D25" s="42">
        <v>4786682.9000000004</v>
      </c>
      <c r="E25" s="50">
        <v>3610252.6</v>
      </c>
      <c r="F25" s="55">
        <f t="shared" si="3"/>
        <v>75.422848670422681</v>
      </c>
      <c r="G25" s="17">
        <f t="shared" si="4"/>
        <v>110.02384881964555</v>
      </c>
      <c r="L25" s="10"/>
    </row>
    <row r="26" spans="1:12" ht="15.75" x14ac:dyDescent="0.25">
      <c r="A26" s="3" t="s">
        <v>8</v>
      </c>
      <c r="B26" s="6" t="s">
        <v>43</v>
      </c>
      <c r="C26" s="50">
        <v>372034.4</v>
      </c>
      <c r="D26" s="42">
        <v>1139500</v>
      </c>
      <c r="E26" s="50">
        <v>443085.9</v>
      </c>
      <c r="F26" s="55">
        <f t="shared" si="3"/>
        <v>38.884238701184728</v>
      </c>
      <c r="G26" s="17">
        <f t="shared" si="4"/>
        <v>119.09809953058104</v>
      </c>
    </row>
    <row r="27" spans="1:12" ht="15.75" x14ac:dyDescent="0.25">
      <c r="A27" s="3" t="s">
        <v>54</v>
      </c>
      <c r="B27" s="6" t="s">
        <v>44</v>
      </c>
      <c r="C27" s="50">
        <v>-19</v>
      </c>
      <c r="D27" s="42">
        <v>0</v>
      </c>
      <c r="E27" s="50">
        <v>0</v>
      </c>
      <c r="F27" s="55" t="s">
        <v>73</v>
      </c>
      <c r="G27" s="17">
        <f t="shared" si="4"/>
        <v>0</v>
      </c>
    </row>
    <row r="28" spans="1:12" ht="15.75" x14ac:dyDescent="0.25">
      <c r="A28" s="3" t="s">
        <v>58</v>
      </c>
      <c r="B28" s="6" t="s">
        <v>59</v>
      </c>
      <c r="C28" s="50">
        <v>650854.69999999995</v>
      </c>
      <c r="D28" s="42">
        <v>1229243.3</v>
      </c>
      <c r="E28" s="50">
        <v>741432.9</v>
      </c>
      <c r="F28" s="55">
        <f t="shared" si="3"/>
        <v>60.316204286002616</v>
      </c>
      <c r="G28" s="17">
        <f t="shared" si="4"/>
        <v>113.91680816010089</v>
      </c>
    </row>
    <row r="29" spans="1:12" ht="31.5" x14ac:dyDescent="0.25">
      <c r="A29" s="21" t="s">
        <v>62</v>
      </c>
      <c r="B29" s="62" t="s">
        <v>63</v>
      </c>
      <c r="C29" s="41">
        <f t="shared" ref="C29" si="16">SUM(C30:C31)</f>
        <v>93230.8</v>
      </c>
      <c r="D29" s="41">
        <f t="shared" ref="D29:E29" si="17">SUM(D30:D31)</f>
        <v>137239</v>
      </c>
      <c r="E29" s="41">
        <f t="shared" si="17"/>
        <v>115367</v>
      </c>
      <c r="F29" s="59">
        <f t="shared" si="3"/>
        <v>84.062839280379492</v>
      </c>
      <c r="G29" s="34">
        <f t="shared" si="4"/>
        <v>123.74344100876533</v>
      </c>
    </row>
    <row r="30" spans="1:12" ht="15.75" x14ac:dyDescent="0.25">
      <c r="A30" s="3" t="s">
        <v>64</v>
      </c>
      <c r="B30" s="4" t="s">
        <v>65</v>
      </c>
      <c r="C30" s="50">
        <v>91601.1</v>
      </c>
      <c r="D30" s="42">
        <v>136019</v>
      </c>
      <c r="E30" s="50">
        <v>113901.9</v>
      </c>
      <c r="F30" s="55">
        <f t="shared" si="3"/>
        <v>83.739698130408243</v>
      </c>
      <c r="G30" s="17">
        <f t="shared" si="4"/>
        <v>124.34555916904925</v>
      </c>
    </row>
    <row r="31" spans="1:12" ht="31.5" x14ac:dyDescent="0.25">
      <c r="A31" s="3" t="s">
        <v>66</v>
      </c>
      <c r="B31" s="4" t="s">
        <v>67</v>
      </c>
      <c r="C31" s="50">
        <v>1629.7</v>
      </c>
      <c r="D31" s="42">
        <v>1220</v>
      </c>
      <c r="E31" s="50">
        <v>1465.1</v>
      </c>
      <c r="F31" s="55">
        <f t="shared" si="3"/>
        <v>120.09016393442622</v>
      </c>
      <c r="G31" s="17">
        <f t="shared" si="4"/>
        <v>89.899981591703977</v>
      </c>
    </row>
    <row r="32" spans="1:12" s="23" customFormat="1" ht="15.75" x14ac:dyDescent="0.25">
      <c r="A32" s="21" t="s">
        <v>45</v>
      </c>
      <c r="B32" s="28"/>
      <c r="C32" s="52">
        <v>210775.1</v>
      </c>
      <c r="D32" s="41">
        <v>358161.3</v>
      </c>
      <c r="E32" s="52">
        <v>238315.8</v>
      </c>
      <c r="F32" s="59">
        <f t="shared" si="3"/>
        <v>66.538679639592544</v>
      </c>
      <c r="G32" s="34">
        <f t="shared" si="4"/>
        <v>113.06639161836478</v>
      </c>
    </row>
    <row r="33" spans="1:7" s="31" customFormat="1" ht="16.5" thickBot="1" x14ac:dyDescent="0.3">
      <c r="A33" s="29" t="s">
        <v>9</v>
      </c>
      <c r="B33" s="30"/>
      <c r="C33" s="53">
        <v>1867789</v>
      </c>
      <c r="D33" s="44">
        <v>2574868.4</v>
      </c>
      <c r="E33" s="53">
        <v>2282796.5</v>
      </c>
      <c r="F33" s="60">
        <f t="shared" si="3"/>
        <v>88.656822228273882</v>
      </c>
      <c r="G33" s="58">
        <f t="shared" si="4"/>
        <v>122.21918535766085</v>
      </c>
    </row>
    <row r="34" spans="1:7" ht="17.25" customHeight="1" x14ac:dyDescent="0.25">
      <c r="A34" s="15" t="s">
        <v>10</v>
      </c>
      <c r="B34" s="16" t="s">
        <v>46</v>
      </c>
      <c r="C34" s="54">
        <v>13565568.300000001</v>
      </c>
      <c r="D34" s="45">
        <v>17387192.800000001</v>
      </c>
      <c r="E34" s="45">
        <v>13728812.199999999</v>
      </c>
      <c r="F34" s="54">
        <f t="shared" si="3"/>
        <v>78.959337242754899</v>
      </c>
      <c r="G34" s="18">
        <f t="shared" si="4"/>
        <v>101.20336941578776</v>
      </c>
    </row>
    <row r="35" spans="1:7" s="31" customFormat="1" ht="32.25" customHeight="1" x14ac:dyDescent="0.25">
      <c r="A35" s="32" t="s">
        <v>11</v>
      </c>
      <c r="B35" s="33" t="s">
        <v>47</v>
      </c>
      <c r="C35" s="46">
        <f t="shared" ref="C35" si="18">SUM(C36:C39)</f>
        <v>14988656.399999999</v>
      </c>
      <c r="D35" s="46">
        <f>SUM(D36:D39)</f>
        <v>16550528.1</v>
      </c>
      <c r="E35" s="46">
        <f>SUM(E36:E39)</f>
        <v>13474753</v>
      </c>
      <c r="F35" s="59">
        <f t="shared" si="3"/>
        <v>81.415849201814893</v>
      </c>
      <c r="G35" s="34">
        <f t="shared" si="4"/>
        <v>89.899672394918611</v>
      </c>
    </row>
    <row r="36" spans="1:7" ht="18.75" customHeight="1" x14ac:dyDescent="0.25">
      <c r="A36" s="11" t="s">
        <v>48</v>
      </c>
      <c r="B36" s="12" t="s">
        <v>49</v>
      </c>
      <c r="C36" s="55">
        <v>2216655</v>
      </c>
      <c r="D36" s="47">
        <v>0</v>
      </c>
      <c r="E36" s="47">
        <v>597993.9</v>
      </c>
      <c r="F36" s="55" t="s">
        <v>73</v>
      </c>
      <c r="G36" s="17">
        <f t="shared" ref="G36" si="19">E36/C36*100</f>
        <v>26.977310406896883</v>
      </c>
    </row>
    <row r="37" spans="1:7" ht="30" customHeight="1" x14ac:dyDescent="0.25">
      <c r="A37" s="11" t="s">
        <v>12</v>
      </c>
      <c r="B37" s="12" t="s">
        <v>50</v>
      </c>
      <c r="C37" s="55">
        <v>3916102.5</v>
      </c>
      <c r="D37" s="47">
        <v>7810970.5</v>
      </c>
      <c r="E37" s="47">
        <v>4501947.8</v>
      </c>
      <c r="F37" s="55">
        <f t="shared" si="3"/>
        <v>57.63621562775073</v>
      </c>
      <c r="G37" s="17">
        <f t="shared" si="4"/>
        <v>114.95990720365465</v>
      </c>
    </row>
    <row r="38" spans="1:7" ht="15.75" customHeight="1" x14ac:dyDescent="0.25">
      <c r="A38" s="11" t="s">
        <v>51</v>
      </c>
      <c r="B38" s="12" t="s">
        <v>52</v>
      </c>
      <c r="C38" s="55">
        <v>2694269.7</v>
      </c>
      <c r="D38" s="47">
        <v>3873256.2</v>
      </c>
      <c r="E38" s="47">
        <v>2543174.7999999998</v>
      </c>
      <c r="F38" s="55">
        <f t="shared" si="3"/>
        <v>65.659865205921562</v>
      </c>
      <c r="G38" s="17">
        <f t="shared" si="4"/>
        <v>94.391990527154718</v>
      </c>
    </row>
    <row r="39" spans="1:7" ht="16.5" thickBot="1" x14ac:dyDescent="0.3">
      <c r="A39" s="35" t="s">
        <v>13</v>
      </c>
      <c r="B39" s="36" t="s">
        <v>53</v>
      </c>
      <c r="C39" s="56">
        <v>6161629.2000000002</v>
      </c>
      <c r="D39" s="48">
        <v>4866301.4000000004</v>
      </c>
      <c r="E39" s="48">
        <v>5831636.5</v>
      </c>
      <c r="F39" s="56">
        <f t="shared" si="3"/>
        <v>119.8371416123136</v>
      </c>
      <c r="G39" s="19">
        <f t="shared" si="4"/>
        <v>94.644392103309301</v>
      </c>
    </row>
    <row r="40" spans="1:7" x14ac:dyDescent="0.2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rintOptions horizontalCentered="1"/>
  <pageMargins left="0.39370078740157483" right="0" top="0.19685039370078741" bottom="0.19685039370078741" header="0" footer="0.11811023622047245"/>
  <pageSetup paperSize="9" scale="7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2021-12-29T08:31:50Z</cp:lastPrinted>
  <dcterms:created xsi:type="dcterms:W3CDTF">2016-06-14T14:48:33Z</dcterms:created>
  <dcterms:modified xsi:type="dcterms:W3CDTF">2021-12-29T08:31:54Z</dcterms:modified>
</cp:coreProperties>
</file>