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3250" windowHeight="122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Лист1!$A$83:$J$179</definedName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G65" i="1" l="1"/>
  <c r="F181" i="1" l="1"/>
  <c r="H65" i="1" l="1"/>
  <c r="G179" i="1" l="1"/>
  <c r="H179" i="1"/>
  <c r="F179" i="1"/>
  <c r="G39" i="1" l="1"/>
  <c r="H39" i="1"/>
  <c r="F39" i="1"/>
  <c r="H327" i="1" l="1"/>
  <c r="G327" i="1"/>
  <c r="F327" i="1"/>
  <c r="H324" i="1"/>
  <c r="G324" i="1"/>
  <c r="F324" i="1"/>
  <c r="G321" i="1"/>
  <c r="F321" i="1"/>
  <c r="H318" i="1"/>
  <c r="H316" i="1"/>
  <c r="H321" i="1" s="1"/>
  <c r="H271" i="1"/>
  <c r="G271" i="1"/>
  <c r="F271" i="1"/>
  <c r="H260" i="1"/>
  <c r="G260" i="1"/>
  <c r="F260" i="1"/>
  <c r="F243" i="1"/>
  <c r="H218" i="1"/>
  <c r="H244" i="1" s="1"/>
  <c r="G218" i="1"/>
  <c r="G244" i="1" s="1"/>
  <c r="F218" i="1"/>
  <c r="F244" i="1" s="1"/>
  <c r="F65" i="1" l="1"/>
  <c r="H204" i="1" l="1"/>
  <c r="H190" i="1"/>
  <c r="G190" i="1"/>
  <c r="G204" i="1" s="1"/>
  <c r="F190" i="1"/>
  <c r="F204" i="1"/>
  <c r="H167" i="1" l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0" i="1"/>
  <c r="H143" i="1"/>
  <c r="H139" i="1"/>
  <c r="H142" i="1"/>
  <c r="H138" i="1"/>
  <c r="H141" i="1"/>
  <c r="H137" i="1"/>
  <c r="H115" i="1"/>
  <c r="H114" i="1"/>
  <c r="H103" i="1"/>
  <c r="H136" i="1"/>
  <c r="H135" i="1"/>
  <c r="H134" i="1"/>
  <c r="H133" i="1"/>
  <c r="H132" i="1"/>
  <c r="H131" i="1"/>
  <c r="H130" i="1"/>
  <c r="H129" i="1"/>
  <c r="H128" i="1"/>
  <c r="H127" i="1"/>
  <c r="H125" i="1"/>
  <c r="H124" i="1"/>
  <c r="H123" i="1"/>
  <c r="H126" i="1"/>
  <c r="H122" i="1"/>
  <c r="H121" i="1"/>
  <c r="H120" i="1"/>
  <c r="H119" i="1"/>
  <c r="H118" i="1"/>
  <c r="H117" i="1"/>
  <c r="H116" i="1"/>
  <c r="H112" i="1"/>
  <c r="H110" i="1"/>
  <c r="H108" i="1"/>
  <c r="H107" i="1"/>
  <c r="H106" i="1"/>
  <c r="H105" i="1"/>
  <c r="H102" i="1"/>
  <c r="H101" i="1"/>
  <c r="H99" i="1"/>
  <c r="H98" i="1"/>
  <c r="H113" i="1"/>
  <c r="H97" i="1"/>
  <c r="H96" i="1"/>
  <c r="H87" i="1"/>
  <c r="H86" i="1"/>
  <c r="H85" i="1"/>
  <c r="H84" i="1"/>
  <c r="H83" i="1"/>
  <c r="G81" i="1" l="1"/>
  <c r="H81" i="1"/>
  <c r="F81" i="1"/>
  <c r="G168" i="1" l="1"/>
  <c r="H168" i="1"/>
  <c r="F168" i="1"/>
</calcChain>
</file>

<file path=xl/sharedStrings.xml><?xml version="1.0" encoding="utf-8"?>
<sst xmlns="http://schemas.openxmlformats.org/spreadsheetml/2006/main" count="690" uniqueCount="367">
  <si>
    <t>Наименование услуги (работы)</t>
  </si>
  <si>
    <t>Первичная медико-санитарная помощь, не включенная в базовую программу обязательного медицинского страхования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</si>
  <si>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</t>
  </si>
  <si>
    <t xml:space="preserve">Санаторно-курортное лечение </t>
  </si>
  <si>
    <t>Скорая, в том числе специализированная медицинская помощь,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</si>
  <si>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Проведение периодических медицинских осмотров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</si>
  <si>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</si>
  <si>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самоуправления, автотранспортное обслуживание лиц и государственных органов, работников их аппаратов, а также Управления делами Президента Российской Федерации и подведомтсвенных ему организаций</t>
  </si>
  <si>
    <t>Административное обеспечение деятельности организации, информационно-аналитическое обеспечение</t>
  </si>
  <si>
    <t xml:space="preserve">Первичная медико-санитарная помощь 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</si>
  <si>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</si>
  <si>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Судебно-психиатрическая экспертиза</t>
  </si>
  <si>
    <t>Высокотехнологичная медицинская помощь, не включенная в базовую программу обязательного медицинского страхования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</si>
  <si>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</si>
  <si>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Обеспечение специальными и молочными продуктами детского питания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</si>
  <si>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</si>
  <si>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Медицинское освидетельствование на состояние опьянения (алкогольного, наркотического или иного токсического)</t>
  </si>
  <si>
    <t>Ведение информационных ресурсов и баз данных</t>
  </si>
  <si>
    <t>Содержание (эксплуатация) имущества, находящегося в государственной (муниципальной) собственности, 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(постоянно)</t>
  </si>
  <si>
    <t xml:space="preserve">Паллиативная медицинская помощь 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</si>
  <si>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(стационар)</t>
  </si>
  <si>
    <t>Патологическая анатомия</t>
  </si>
  <si>
    <t>Заготовка, хранение, транспортировка и обеспечение безопасности донорской крови и ее компонентов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</si>
  <si>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</si>
  <si>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дополнительных профессиональных программ повышения квалификации</t>
  </si>
  <si>
    <t>Единица измерения государственной услуги (работы)</t>
  </si>
  <si>
    <t>случаев лечения</t>
  </si>
  <si>
    <t>количество койко-дней</t>
  </si>
  <si>
    <t>число пациентов</t>
  </si>
  <si>
    <t>число осмотров</t>
  </si>
  <si>
    <t>машино-часы работы автомобилей</t>
  </si>
  <si>
    <t>количество отчетов, составленных по результатам работы</t>
  </si>
  <si>
    <t>число спортсменов</t>
  </si>
  <si>
    <t>отчет</t>
  </si>
  <si>
    <t>количество экспертиз</t>
  </si>
  <si>
    <t>количество обслуживаемых лиц</t>
  </si>
  <si>
    <t>количество вызовов</t>
  </si>
  <si>
    <t>количество освидетельствований</t>
  </si>
  <si>
    <t>количество информационных ресурсов и баз данных</t>
  </si>
  <si>
    <t>эксплуатируемая площадь, всего, в т.ч. Зданий прилегающей территории</t>
  </si>
  <si>
    <t>Паллиативная медицинская помощь амбулаторно</t>
  </si>
  <si>
    <t>число посещений</t>
  </si>
  <si>
    <t>Паллиативная медицинская помощь амбулаторно - патронажные бригады</t>
  </si>
  <si>
    <t>количество вскрытий</t>
  </si>
  <si>
    <t>количество исследований</t>
  </si>
  <si>
    <t>условная единица продукта, переработки (в перерасчете на 1 литр цельной крови)</t>
  </si>
  <si>
    <t>численность обучающихся</t>
  </si>
  <si>
    <t>количество человеко-часов</t>
  </si>
  <si>
    <t>случаев госпитализации</t>
  </si>
  <si>
    <t>число пациентов (человек)</t>
  </si>
  <si>
    <t>отчет (единица)</t>
  </si>
  <si>
    <t>Реализация дополнительных профессиональных программ профессиональной переподготовки</t>
  </si>
  <si>
    <t>Министерство здравоохранения Калужской области</t>
  </si>
  <si>
    <t>ИТОГО</t>
  </si>
  <si>
    <t>х</t>
  </si>
  <si>
    <t>Министерство образования и науки Калужской области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</si>
  <si>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основного общего образования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</si>
  <si>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</t>
  </si>
  <si>
    <t>Реализация основных профессиональных образовательных программ среднего профессионального образования-программ подготовки квалифицированных рабочих, служащих на базе основного общего образования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</si>
  <si>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справочники</t>
  </si>
  <si>
    <t>Чел.ч.</t>
  </si>
  <si>
    <t xml:space="preserve">Реализация дополнительных общеразвивающих программ физкультурно-спортивной направленности 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</si>
  <si>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(адаптированные программы)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</si>
  <si>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</si>
  <si>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</si>
  <si>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Оценка качества образования</t>
  </si>
  <si>
    <t>Шт.</t>
  </si>
  <si>
    <t>Методическое обеспечение образовательной деятельности</t>
  </si>
  <si>
    <t>Ед.</t>
  </si>
  <si>
    <t>Реализация дополнительных общеразвивающих программ (социально-педагогическая)</t>
  </si>
  <si>
    <t>Реализация дополнительных общеразвивающих программ (художественная)</t>
  </si>
  <si>
    <t>Дополнительная общеразвивающая программа технической направленности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</si>
  <si>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</si>
  <si>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</si>
  <si>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</si>
  <si>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отдыха детей и молодежи (В каникулярное время с круглосуточным пребыванием)</t>
  </si>
  <si>
    <t>Организация проведения общественно-значимых мероприятий в сфере образования, науки и молодежной политики</t>
  </si>
  <si>
    <t>Министерство спорта Калужской области</t>
  </si>
  <si>
    <t xml:space="preserve">Услуга по спортивной подготовке по олимпийским видам спорта </t>
  </si>
  <si>
    <t xml:space="preserve">Услуга по спортивной подготовке по неолимпийским видам спорта </t>
  </si>
  <si>
    <t>Услуга по спортивной подготовке по спорту глухих</t>
  </si>
  <si>
    <t xml:space="preserve">Спортивная подготовка по спорту лиц с ПОДА </t>
  </si>
  <si>
    <t>Услуга по спортивной подготовке по спорту слепых</t>
  </si>
  <si>
    <t>Услуга по спортивной подготовке по спорту лиц с интеллектуальными нарушениями</t>
  </si>
  <si>
    <t xml:space="preserve">Работа по организации и проведению спортивно-оздоровительной работы по развитию физической культуры и спорта среди различных групп населения </t>
  </si>
  <si>
    <t>Работа по организации и обеспечению подготовки спортивного резерва</t>
  </si>
  <si>
    <t xml:space="preserve">Работа по разведению племенных лошадей </t>
  </si>
  <si>
    <t xml:space="preserve">Работа пропаганда физической культуры, спорта и здорового образа жизни </t>
  </si>
  <si>
    <t>Работа по организации и проведению официальных физкультурных (физкультурно-оздоровительных)  мероприятий (единица)</t>
  </si>
  <si>
    <t>Работа по организации и проведению официальных спортивных мероприятий (единица)</t>
  </si>
  <si>
    <t xml:space="preserve">Работа по обеспечению участия спортивных сборных команд в официальных спортивных мероприятиях </t>
  </si>
  <si>
    <t xml:space="preserve">Работа по организации  мероприятий по подготовке спортивных сборных команд </t>
  </si>
  <si>
    <t xml:space="preserve">Работа Участие в организации официальных спортивных мероприятий </t>
  </si>
  <si>
    <t>Работа по проведению тестирования выполнения нормативов испытаний (тестов) комплекса ГТО</t>
  </si>
  <si>
    <t xml:space="preserve">Работа по организации и проведению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(тестов) комплекса ГТО) </t>
  </si>
  <si>
    <t xml:space="preserve">Работа по обеспечению участия в официальных физкультурных (физкультурно-оздоровительных) мероприятиях </t>
  </si>
  <si>
    <t>Министерство труда и социальной защиты Калужской области</t>
  </si>
  <si>
    <t>Защита прав и законных интересов детей-сирот и детей, оставшихся без попечения родителей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</si>
  <si>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</si>
  <si>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Психолого-медико-педагогическая реабилитация детей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</si>
  <si>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</si>
  <si>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Содействие устройству детей на воспитание в семью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</si>
  <si>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</si>
  <si>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</si>
  <si>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шт.</t>
  </si>
  <si>
    <t>Судебно-медицинская экспертиза*</t>
  </si>
  <si>
    <t>Чел.</t>
  </si>
  <si>
    <t>чел.день</t>
  </si>
  <si>
    <t>Министерство культуры Калужской области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</si>
  <si>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</si>
  <si>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 (удаленно, через сеть Интернет)</t>
  </si>
  <si>
    <t>Библиотечное, библиографическое и информационное обслуживание пользователей библиотеки (вне стационара)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</si>
  <si>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</si>
  <si>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Библиографическая обработка документов  и создание каталогов</t>
  </si>
  <si>
    <t>Публичный показ музейных предметов, музейных коллекций, с учетом всех форм, в стационарных условиях, платно</t>
  </si>
  <si>
    <t>Формирование, учет, изучение, обеспечение физического сохранения и безопасности музейных предметов, музейных коллекций</t>
  </si>
  <si>
    <t>Создание экспозиций (выставок) музеев, организация выездных выставок - в стационарных условиях</t>
  </si>
  <si>
    <t>Создание экспозиций (выставок) музеев, организация выездных выставок - вне стационара</t>
  </si>
  <si>
    <t>Осуществление реставрации и консервации музейных предметов, музейных коллекций</t>
  </si>
  <si>
    <t>Обеспечение сохранности и целостности историко-архитектурного комплекса, исторической среды и ландшафтов</t>
  </si>
  <si>
    <t xml:space="preserve">Организация и проведение культурно-массовых мероприятий </t>
  </si>
  <si>
    <t xml:space="preserve">Реализация дополнительных профессиональных программ повышения квалификации </t>
  </si>
  <si>
    <t>Содержание (эксплуатация) имущества, находящегося в государственной (муниципальной) собственности / Обеспечение эксплуатационно-технического обслуживания объектов и помещений, а также содержание указанных объектов, оборудования и прилегающей территории в надлежащем состоянии</t>
  </si>
  <si>
    <t>Показ кинофильмов на закрытой площадке в стационарных условиях, платно</t>
  </si>
  <si>
    <t>Прокат кино и видеофильмов</t>
  </si>
  <si>
    <t>Организация деятельности клубных формирований и формирований самодеятельного народного творчества - организация деятельности творческих коллективов, объединений мастеров декоративно-прикладного творчества</t>
  </si>
  <si>
    <t>Организация деятельности клубных формирований и формирований самодеятельного народного творчества - организация показа творческой деятельности клубного формирования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</si>
  <si>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</si>
  <si>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Работа по формированию и учету фондов фильмофонда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</si>
  <si>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количество подготовленных информационно-методических материалов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</si>
  <si>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творческие мероприятия (фестивали, выставки, конкурсы, смотры)</t>
  </si>
  <si>
    <t>Показ (организация показа) спектаклей (театральных постановок) с учетом всех форм, стационар, платно</t>
  </si>
  <si>
    <t>Показ (организация показа) спектаклей (театральных постановок) с учетом всех форм, на гастролях, платно</t>
  </si>
  <si>
    <t>Показ (организация показа) спектаклей (театральных постановок) с учетом всех форм, на выезде, платно</t>
  </si>
  <si>
    <t>Показ (организация показа) спектаклей (театральных постановок) с учетом всех форм, на выезде, по договору оказания услуг, платно</t>
  </si>
  <si>
    <t>Показ (организация показа) спектаклей (театральных постановок) с учетом всех форм, стационар, бесплатно</t>
  </si>
  <si>
    <t>Показ (организация показа) спектаклей (театральных постановок) с учетом всех форм, на выезде бесплатно</t>
  </si>
  <si>
    <t>Создание спектакля  с учетом всех форм, стационар, с учетом всех форм</t>
  </si>
  <si>
    <t>Показ кинофильмов на открытой площадке в стационарных условиях, платно</t>
  </si>
  <si>
    <t>Организация и проведение культурно-массовых мероприятий (платно) -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</si>
  <si>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и проведение культурно-массовых мероприятий (бесплатно) -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</si>
  <si>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творчества, с учетом всех форм, в стационарных условиях, бесплатно</t>
  </si>
  <si>
    <t xml:space="preserve">Организация и проведение мероприятий: культурно-массовых мероприятий (иные зрелищные мероприятия), бесплатно </t>
  </si>
  <si>
    <t>Организация и проведения мероприятий: мастер-класс, бесплатно</t>
  </si>
  <si>
    <t>Организация и проведения мероприятий: публичные лекции, бесплатно</t>
  </si>
  <si>
    <t>Организация и проведения мероприятий: творческие мероприятия (фестиваль, выставка, конкурс, смотр), бесплатно</t>
  </si>
  <si>
    <t>Организация и проведения мероприятий: методические мероприятий (семинары, конференции), бесплатно</t>
  </si>
  <si>
    <t>Организация и проведения мероприятий: показы отчетной деятельности клубных формирований, бесплатно</t>
  </si>
  <si>
    <t>Показ (организация показа) концертных программ с учетом всех форм (стационар) платно</t>
  </si>
  <si>
    <t>Создание концертных программ - Концерт оркестра (большие составы)</t>
  </si>
  <si>
    <t>Показ (организация показа) концертных программ с учетом всех форм (на выезде) платно</t>
  </si>
  <si>
    <t>Показ (организация показа) концертных программ с учетом всех форм (на выезде), договор возмездного оказания услуг</t>
  </si>
  <si>
    <t>Показ (организация показа) концертных программ с учетом всех форм (на гастролях) платно</t>
  </si>
  <si>
    <t>Показ (организация показа) концертных программ с учетом всех форм (на выезде) бесплатно</t>
  </si>
  <si>
    <t>Показ (организация показа) концертных программ с учетом всех форм (стационар) бесплатно</t>
  </si>
  <si>
    <t>Создание концертных программ: сборный концерт</t>
  </si>
  <si>
    <t>Создание концертных программ: сольный концерт</t>
  </si>
  <si>
    <t>Создание концертных программ: концерт хора, капеллы</t>
  </si>
  <si>
    <t>Создание концертных программ: концерт танцевального коллектива</t>
  </si>
  <si>
    <t>Организация показа концертных программ с учетом всех форм бесплатно</t>
  </si>
  <si>
    <t>Организация показа концертных программ с учетом всех форм, бесплатно (организация онлайн-трансляции в рамках проекта Всероссийский виртуальный концертный зал)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</si>
  <si>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</si>
  <si>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</si>
  <si>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</si>
  <si>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</si>
  <si>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</si>
  <si>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</si>
  <si>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</si>
  <si>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среднее общее образование</t>
  </si>
  <si>
    <t>Реализация дополнительных  общеобразовательных предпрофессиональных программ в области  искусств, в том числе: духовые и ударные инструменты</t>
  </si>
  <si>
    <t>Реализация дополнительных  общеобразовательных предпрофессиональных программ в области  искусств, в том числе: фортепиано</t>
  </si>
  <si>
    <t>Реализация дополнительных  общеобразовательных предпрофессиональных программ в области  искусств, в том числе: струнные инструменты</t>
  </si>
  <si>
    <t>Реализация дополнительных  общеобразовательных предпрофессиональных программ в области  искусств, в том числе: народные  инструменты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</si>
  <si>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</si>
  <si>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</si>
  <si>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</si>
  <si>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</si>
  <si>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</si>
  <si>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</si>
  <si>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</si>
  <si>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</si>
  <si>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</si>
  <si>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53.02.05 Сольное и хоровое народное пение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</si>
  <si>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</si>
  <si>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</si>
  <si>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</si>
  <si>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</si>
  <si>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Заочная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</si>
  <si>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Очная</t>
  </si>
  <si>
    <t>Реализация дополнительных общеобразовательных предпрофессиональных программ в области искусств: хореографическое творчество</t>
  </si>
  <si>
    <t>Реализация дополнительных общеобразовательных предпрофессиональных программ в области искусств: хоровое творчество</t>
  </si>
  <si>
    <t>Управление по охране объектов культурного наследия Калужской области</t>
  </si>
  <si>
    <t xml:space="preserve">Работы по сохранению объектов культурного наследия (за исключением проектных работ) </t>
  </si>
  <si>
    <t>Разработка научно-проектной документации по сохранению объектов культурного наследия</t>
  </si>
  <si>
    <t xml:space="preserve">Разработка и государственная историко-культурная экспертиза проектов зон охраны объектов культурного наследия </t>
  </si>
  <si>
    <t>Обеспечение проведения государственной историко-культурной экспертизы объектов культурного наслледия</t>
  </si>
  <si>
    <t>Подготовка информации для внесения сведений об объектах культурного наследия Единый государственный реестр недвижимости</t>
  </si>
  <si>
    <t xml:space="preserve">Подготовка актов технического состояния объектов культурного наследия и выявленных объектов культурного наследия </t>
  </si>
  <si>
    <t xml:space="preserve">Составлениение проектов границ территории объектов культурного наследия </t>
  </si>
  <si>
    <t xml:space="preserve">Разработка проектов предметов охраны объектов культурного наследия </t>
  </si>
  <si>
    <t>Гол.</t>
  </si>
  <si>
    <t>Кв.м.</t>
  </si>
  <si>
    <t>Первоначально утвержденный объем государственной услуги (работы) на 2020 год</t>
  </si>
  <si>
    <t>Уточненный объем государственной услуги (работы) на 2020 год</t>
  </si>
  <si>
    <t>Фактически выполненный объем государственной услуги (работы) за 2020 год</t>
  </si>
  <si>
    <t>Первоначально утвержденный объем средств на обеспечение государственной услуги (работы), в рамках субсидии на выполнение государственного задания на 2020 год (тыс.руб.)</t>
  </si>
  <si>
    <t>Уточненный объем средств на обеспечение государственной услуги (работы), в рамках субсидии на выполнение государственного задания на 2020 год (тыс.руб.)</t>
  </si>
  <si>
    <t>Объем средств, фактически направленный на обеспечение государственной услуги (работы), в рамках субсидии на выполнение государственного задания за 2020 год (тыс.руб.)</t>
  </si>
  <si>
    <t xml:space="preserve">Предоставление социального обслуживания в форме на дому. Предоставление  срочных социальных услуг </t>
  </si>
  <si>
    <t>Предоставление социального обслуживания в полустационарной форме.  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</si>
  <si>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социального обслуживания в полустационарной форме. Предоставление социально-педагогических услуг</t>
  </si>
  <si>
    <t>Организация доставки лиц старше 65 лет, проживающих в сельской местности, в медицинские организации, в том числе для проведения дополнительных скринингов на выявление отдельных социально- значимых инфекционных заболеваний</t>
  </si>
  <si>
    <t>Создание концертных программ: концерт камерного ансамбля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</si>
  <si>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методические мероприятия (семинары, мастер-классы)</t>
  </si>
  <si>
    <t>Показ (организация показа) концертных программ с учетом всех форм (стационар), платно по договору возмездного оказания услуг с приглашенными коллективами и артистами</t>
  </si>
  <si>
    <t>чел.</t>
  </si>
  <si>
    <t>Чел./час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</si>
  <si>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</si>
  <si>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</si>
  <si>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</si>
  <si>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Обеспечение доступа к объектам спорта</t>
  </si>
  <si>
    <t>-</t>
  </si>
  <si>
    <t>Комитет ветеринарии при Правительстве Калужской области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</si>
  <si>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</si>
  <si>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Оформление и выдача ветеринарных сопроводительных документов</t>
  </si>
  <si>
    <t>Министерство сельского хозяйства области</t>
  </si>
  <si>
    <t>Предоставление услуг в области животноводства</t>
  </si>
  <si>
    <t>единица</t>
  </si>
  <si>
    <t>Министерство природных ресурсов и экологии области</t>
  </si>
  <si>
    <t xml:space="preserve">Прочистка и обновление противопожарных минерализованных полос </t>
  </si>
  <si>
    <t>км</t>
  </si>
  <si>
    <t>Проведение профилактического контролируемого выжигания хвороста, лесной подстилки, сухой травы и других лесных горючих материалов</t>
  </si>
  <si>
    <t>га</t>
  </si>
  <si>
    <t xml:space="preserve"> Предупреждение возникновения вредных организмов, санитарно-оздоровительные мероприятия, уборка неликвидной древесины </t>
  </si>
  <si>
    <t>Эксплуатация лесных дорог, предназначенных для охраны лесов от пожаров</t>
  </si>
  <si>
    <t>Устройство противопожарных минерализованных полос</t>
  </si>
  <si>
    <t>Мониторинг пожарной опасности в лесах и лесных пожаров путем наземного патрулирования</t>
  </si>
  <si>
    <t xml:space="preserve"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 </t>
  </si>
  <si>
    <t>Искусственное лесовосстановление путем посадки сеянцев с открытой корневой системой</t>
  </si>
  <si>
    <t>Агротехнический уход за лесными культурами путем дополнения лесных культур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</si>
  <si>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способом</t>
  </si>
  <si>
    <t>Рубки осветления, проводимые в целях ухода за лесами</t>
  </si>
  <si>
    <t xml:space="preserve">Рубки прочистки, проводимые в целях ухода </t>
  </si>
  <si>
    <t>Отвод лесосек под выборочные рубки</t>
  </si>
  <si>
    <t>Отвод лесосек под сплошные рубки</t>
  </si>
  <si>
    <t>Отвод лесосек под рубки ухода, проводимые в целях ухода за лесами</t>
  </si>
  <si>
    <t xml:space="preserve"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 </t>
  </si>
  <si>
    <t xml:space="preserve">Установка и размещение стендов, знаков и указателей, содержащих информацию о мерах пожарной безопасности в лесах </t>
  </si>
  <si>
    <t xml:space="preserve">Благоустройство зон отдыха граждан, пребывающих в лесах (ремонт и подновление старых мест отдыха) </t>
  </si>
  <si>
    <t>Уход за лесосеменными плантациями, маточными плантациями, архивами клонов плюсовых деревьев, постоянными лесосеменными участками</t>
  </si>
  <si>
    <t>Тушение лесных пожаров</t>
  </si>
  <si>
    <t>Лесопатологическое обледование</t>
  </si>
  <si>
    <t>Сбор, обработка и хранение информации об объектах животного и растительного мира (среды их обитания) на ООПТ регионального значения</t>
  </si>
  <si>
    <t>ед</t>
  </si>
  <si>
    <t>Выполнение работ по сохранению и разведению редких и исчезающих видов животных и растений на ООПТ регионального значения и иных природных территориях, переданных Учреждению в бессрочное пользование</t>
  </si>
  <si>
    <t>Организация охраны, использования и функционирования ООПТ регионального значения, сохранение и защита природных комплексов и компонентов природной среды, уникальных природных участков, ландшафтов и объектов живой и неживой природы, природно-антропогенных объектов и объектов рекреационного и иного назначения в границах территорий, переданных Учреждению в постоянное (бессрочное) пользование (уборка неликвидной древесины)</t>
  </si>
  <si>
    <t>Организация охраны, использования и функционирования ООПТ регионального значения, сохранение и защита природных комплексов и компонентов природной среды, уникальных природных участков, ландшафтов и объектов живой и неживой природы, природно-антропогенных объектов и объектов рекреационного и иного назначения в границах территорий, переданных Учреждению в постоянное (бессрочное) пользование (установка знаков, аншлагов)</t>
  </si>
  <si>
    <t>ед.</t>
  </si>
  <si>
    <t>Организация охраны, использования и функционирования ООПТ регионального значения, сохранение и защита природных комплексов и компонентов природной среды, уникальных природных участков, ландшафтов и объектов живой и неживой природы, природно-антропогенных объектов и объектов рекреационного и иного назначения в границах территорий, переданных Учреждению в постоянное (бессрочное) пользование (наземное патрулирлвание)</t>
  </si>
  <si>
    <t xml:space="preserve">Содержание (эксплуатация) имущества, находящегося в государственной (муниципальной) собственности </t>
  </si>
  <si>
    <t>кв.м.</t>
  </si>
  <si>
    <t>Экологическое просвещение населения – пропаганда экологических знаний, информирование населения о состоянии ООПТ регионального значения и иных природных территориях, переданных Учреждению в постоянное бессрочное пользование (работа со СМИ)</t>
  </si>
  <si>
    <t>Экологическое просвещение населения – пропаганда экологических знаний, информирование населения о состоянии ООПТ регионального значения и иных природных территориях, переданных Учреждению в постоянное бессрочное пользование (пропаганда бережного отношения)</t>
  </si>
  <si>
    <t>Создание условий для регулируемого туризма и рекреационное обустройство мест отдыха населения в границах ООПТ регионального значения Калужской области</t>
  </si>
  <si>
    <t>Сохранение и восстановление нарушений природных и историко-культурных комплексов ти объектов на территории ООПТ регионального значения</t>
  </si>
  <si>
    <t>Итого по министерству:</t>
  </si>
  <si>
    <t>Министерство  цифрового развития области</t>
  </si>
  <si>
    <t>Создание и развитие информационных систем и компонентов информационно-телекоммуникационной инфраструктуры</t>
  </si>
  <si>
    <t>Создание развитие, управление и эксплуатация информационных систем и баз данных с использованием спутниковых навигационных систем</t>
  </si>
  <si>
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</si>
  <si>
    <t>шт</t>
  </si>
  <si>
    <t xml:space="preserve">Организация предоставления услуг субъектам малого и среднего предпринимательства организациями, образующими инфраструктуру поддержки  субъектов малого и среднего предпринимательства </t>
  </si>
  <si>
    <t>Сопровождение реализации национальных проектов и региональных проектов Калужской области на территории Калужской области</t>
  </si>
  <si>
    <t>Мониторинг реализации на территории Калужской области национальных проектов и региональных проектов Калужской области</t>
  </si>
  <si>
    <t>Ведение информационных ресурсов и баз данных, содержащих информацию о реализации национальных проектов и региональных проектов Калужской области</t>
  </si>
  <si>
    <t>Разработка методических рекомендаций и иных обучающих материалов по реализации национальных проектов и региональных проектов Калужской области</t>
  </si>
  <si>
    <t>Организация и проведение мероприятий, форумов, конференций, стратегических сессий по вопросам реализации национальных и региональных проектов</t>
  </si>
  <si>
    <t>Министерство строительства и жилищно-коммунального хозяйства Калужской области</t>
  </si>
  <si>
    <t>Информационное обеспечение мероприятий по энергосбережению и повышению энергетической эффективности и цифровизации в Калужской области</t>
  </si>
  <si>
    <t xml:space="preserve">шт. (тематические встречи)
</t>
  </si>
  <si>
    <t xml:space="preserve">шт. (мероприятия)
</t>
  </si>
  <si>
    <t>шт.
(материалы, размещенные в сети интернет)</t>
  </si>
  <si>
    <t>Организация консультирования в сфере энергосбережения и повышения энергоэффективности</t>
  </si>
  <si>
    <t xml:space="preserve">шт.
(консультации)
</t>
  </si>
  <si>
    <t>шт.
(пользователи)</t>
  </si>
  <si>
    <t xml:space="preserve">Проверка расчетов нормативов технологических потерь при передаче тепловой энергии, теплоносителя по тепловым сетям, за исключением тепловых сетей, расположенных в поселениях, городских округах с численностью населения пятьсот тысяч человек и более, в городах федерального значения Москве и Санкт-Петербурге;
проверка расчетов нормативов удельного расхода топлива при производстве тепловой энергии источниками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более;
проверка расчетов нормативов запасов топлива на источниках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
</t>
  </si>
  <si>
    <t>шт.
(отчеты)</t>
  </si>
  <si>
    <t>Мониторинг информации  по реализации мероприятий в области энергосбережения и энергетической эффективности на территории Калужской области</t>
  </si>
  <si>
    <t>шт. 
(отчеты)</t>
  </si>
  <si>
    <t>Проектное, информационное и методическое содействие в повышении уровня энергоэффективности и цифровизации  городского хозяйства</t>
  </si>
  <si>
    <t>Министерство экономического развития Калужской области</t>
  </si>
  <si>
    <t>Государственная работа «Содержание (эксплуатация) имущества, находящегося в государственной (муниципальной) собственности»</t>
  </si>
  <si>
    <t>Тысяча  квадратных метров</t>
  </si>
  <si>
    <t>Государственная работа «Сбор, обработка, систематизация и накопление информации при определении кадастровой стоимости» (в бумажном виде)</t>
  </si>
  <si>
    <t xml:space="preserve">Единица </t>
  </si>
  <si>
    <t>Государственная работа «Определение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бумажном виде)</t>
  </si>
  <si>
    <t>Государственная работа «Определение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электронном виде)</t>
  </si>
  <si>
    <t>Информационное освещение реализации инвестиционных проектов через СМИ и посредством наполнения и обновления информационно-инвестиционного портала</t>
  </si>
  <si>
    <t>Ведение информационной системы сопровождения проектной деятельности</t>
  </si>
  <si>
    <t>Информационное освещение реализации инвестиционных проектов посредством выпуска "Информационных вестников"</t>
  </si>
  <si>
    <t>Штука</t>
  </si>
  <si>
    <t>Информационное освещение реализации инвестиционных проектов посредством проведения пресс-туров</t>
  </si>
  <si>
    <t>Информационное освещение реализации инвестиционных проектов посредством презентационных материалов</t>
  </si>
  <si>
    <t>Информационное освещение реализации инвестиционных проектов посредством проведения изготовления видеопродукта</t>
  </si>
  <si>
    <t>Информационное освещение реализации инвестиционных проектов посредством проведения пресс-релизов</t>
  </si>
  <si>
    <t>Информационное освещение реализации инвестиционных проектов посредством реализации в федеральном СМИ</t>
  </si>
  <si>
    <t>Организация и проведение мероприятий</t>
  </si>
  <si>
    <t>Организация участия в мероприятиях</t>
  </si>
  <si>
    <t>Проведение консультаций с целью привлечения инвестиций в Калужскую область</t>
  </si>
  <si>
    <t>Проведение консультаций по проектному управлению</t>
  </si>
  <si>
    <t>Организация и проведение мероприятий с целью привлечения инвестиций</t>
  </si>
  <si>
    <t>Организация  участия в мероприятиях с целью привлечения инвестиций в Калужскую область</t>
  </si>
  <si>
    <t>Информационное освещение реализации проектов государственно-частного партнерства через СМИ посредством наполнения и обновления информационных ресурсов государственно-частного партнерства Калужской области</t>
  </si>
  <si>
    <t>Проведение консультаций с потенциальными и существующими инвесторами, а также с органами государственной власти и местного самоуправления по вопросам реализации инвестиционных проектов с применением механизма государственно-частного партнерства</t>
  </si>
  <si>
    <t>Предоставление информационной и консультационной поддержки субъектам малого и среднего предпринимательства
(Информирование)</t>
  </si>
  <si>
    <t>Предоставление информационной и консультационной поддержки субъектам малого и среднего предпринимательства
(Консультирование субъектов предпринимательской деятельности в  целях реализации инвестиционных проектов агропромышленного комплекса на территории Калужской области)</t>
  </si>
  <si>
    <t>Предоставление информационной и консультационной поддержки субъектам малого и среднего предпринимательства (Консультирование по вопросам привлечения финансирования, правовым, экономическим, технологическим и иным вопросам, возникающим в процессе осуществления предпринимательской деятельности)</t>
  </si>
  <si>
    <t>Предоставление информационной и консультационной поддержки субъектам малого и среднего предпринимательства (Консультирование  по вопросам  осуществления внешнеэкономической  деятельности)</t>
  </si>
  <si>
    <t>Предоставление информационной и консультационной поддержки субъектам малого и среднего предпринимательства (Консультирование по вопросам разработки проектно-сметной документации)</t>
  </si>
  <si>
    <t>Предоставление консультационной и информационной поддержки субъектам малого и среднего предпринимательства (Организация, содействие в проведении, и участие в  семинарах, «круглых столах», конференциях, бизнес  - миссиях, презентациях, и иных публичных мероприятиях, направленных на развитие субъектов малого и среднего предпринимательства.</t>
  </si>
  <si>
    <t>мероприятия</t>
  </si>
  <si>
    <t>Организация мероприятий, направленных на развитие субъектов малого и среднего предпринимательства</t>
  </si>
  <si>
    <t>кол-во мероприятий, ед.</t>
  </si>
  <si>
    <t>Организация и проведение мероприятий, направленных на развитие экспортно-ориентированных субъектов малого и среднего предпринимательства Калужской области</t>
  </si>
  <si>
    <t>Организация мероприятий, направленных на вовлечение предприятий в региональный проект "Адресная поддержка повышения производительности труда на предприятиях"</t>
  </si>
  <si>
    <t>Проведение мероприятий, направленных на вовлечение в субъекты МСП в сфере сельского хозяйства (Организация и проведение семинаров, совещаний, круглых столов, выездных бизнес-миссий, форумов, конференций и др. публичных мероприятий)</t>
  </si>
  <si>
    <t>Информирование (Сбор, формирование и размещение информационно-справочных материалов  в целях освещения инновационных проектов резидентов бизнес-инкубатора, планируемых к реализации на территории технопарка «Обнинск»)</t>
  </si>
  <si>
    <t>Консультирование (Консультирование резидентов технопарка «Обнинск» (в том числе потенциальных) по вопросам участия в проектах реализуемых на территории  технопарка «Обнинск», а так же по условиям размещения в Бизнес-инкубаторе и получения мер государственной поддержки)</t>
  </si>
  <si>
    <t xml:space="preserve">Предоставление услуг по организации и содействию в проведении семинаров, совещаний, «круглых столов» и иных мероприятий (в том числе организация и проведение мероприятий с целью привлечения инвестиций в проекты резидентов бизнес-инкубатора) </t>
  </si>
  <si>
    <t xml:space="preserve">Консультирование резидентов технопарка по вопросам развития бизнеса, а так же сопровождение деятельности резидентов в сборе и подаче комплекта документов в различные органы, с целью получения грантов,  субсидий и иных мер поддержки </t>
  </si>
  <si>
    <t>Информирование потенциальных и существующих резидентов и инвесторов по вопросам реализации инвестиционных проектов с применением механизма государственно-частного партнерства на территории технопарка «Обнинск»</t>
  </si>
  <si>
    <t>Информирование физических лиц о туристических ресурсах  в стационарных условиях</t>
  </si>
  <si>
    <t>Информирование физических лиц о туристических ресурсах удалено через сеть интернет</t>
  </si>
  <si>
    <t>Информирование физических лиц о туристических ресурсах  вне стационара</t>
  </si>
  <si>
    <t>Внесение информационных материалов о Калужской области на национальном туристском портале Russia.Travel visitkaluga и др.</t>
  </si>
  <si>
    <t>Осуществление бронирования автобусных , железнодорожных и авиабилетов</t>
  </si>
  <si>
    <t xml:space="preserve">Ведение информационных ресурсов и баз данных </t>
  </si>
  <si>
    <t>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издания рекламно-информационных материалов</t>
  </si>
  <si>
    <t>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создания информационного видео продукта</t>
  </si>
  <si>
    <t>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создания информационных  презентационных материалов</t>
  </si>
  <si>
    <t>Организация  участия в выставках, ярмарках, форумах и иных публичных событиях, 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</si>
  <si>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Проведение  выставок, ярмарок, форумов и иных публичных событий, 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</si>
  <si>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Предоставление консультационных услуг</t>
  </si>
  <si>
    <t>ВСЕГО:</t>
  </si>
  <si>
    <t>Министерство внутренней политики и массовых коммуникаций области</t>
  </si>
  <si>
    <t>Освещение и обеспечение проведения мероприятий в сфере деятельности СМИ</t>
  </si>
  <si>
    <t>лист</t>
  </si>
  <si>
    <t>Министерство конкурентной политики области</t>
  </si>
  <si>
    <t xml:space="preserve">Определение плановых и фактических значений показателей надежности и энергетической эффективности объектов теплоснабжения. </t>
  </si>
  <si>
    <t>Администрация Губернатора Калужской области</t>
  </si>
  <si>
    <t>Организация и проведение дополнительной подготовки в формах образовательной деятельности, не подлежащих лицензированию, по развитию личностных и профессиональных качеств, в том числе за рубежом</t>
  </si>
  <si>
    <t>количество мероприятий</t>
  </si>
  <si>
    <t>Методическое обеспечение разрабатываемых и реализуемых дополнительных профессиональных программ, заключающееся в выявлении направлений профессионального развития граждан посредством разработки, организации и проведения мероприятий по оценке их профессиональных компетенций</t>
  </si>
  <si>
    <t>Методическое обеспечение проведения набора и обучения в рамках реализации Государственного плана</t>
  </si>
  <si>
    <r>
      <t xml:space="preserve">Предоставление социального обслуживания в форме </t>
    </r>
    <r>
      <rPr>
        <b/>
        <sz val="12"/>
        <color theme="1"/>
        <rFont val="Times New Roman"/>
        <family val="1"/>
        <charset val="204"/>
      </rPr>
      <t>на дому</t>
    </r>
    <r>
      <rPr>
        <sz val="12"/>
        <color theme="1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</si>
  <si>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r>
      <t>Предоставление социального обслуживания в</t>
    </r>
    <r>
      <rPr>
        <b/>
        <sz val="12"/>
        <color theme="1"/>
        <rFont val="Times New Roman"/>
        <family val="1"/>
        <charset val="204"/>
      </rPr>
      <t xml:space="preserve"> полустационарной форме</t>
    </r>
    <r>
      <rPr>
        <sz val="12"/>
        <color theme="1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</si>
  <si>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r>
      <t xml:space="preserve">Предоставление социального обслуживания в </t>
    </r>
    <r>
      <rPr>
        <b/>
        <sz val="12"/>
        <color theme="1"/>
        <rFont val="Times New Roman"/>
        <family val="1"/>
        <charset val="204"/>
      </rPr>
      <t>стационарной форме</t>
    </r>
    <r>
      <rPr>
        <sz val="12"/>
        <color theme="1"/>
        <rFont val="Times New Roman"/>
        <family val="1"/>
        <charset val="204"/>
      </rPr>
      <t>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детей-инвалидов.</t>
    </r>
  </si>
  <si>
    <t>Объем белья, предоставляемого для обработки</t>
  </si>
  <si>
    <t>количество часов</t>
  </si>
  <si>
    <t>Обеспечение мероприятий направленных на охрану и укрепление здоровья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</si>
  <si>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</si>
  <si>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(очно-заочная с применением дистанционных образовательных технологий и электронного обучения)</t>
  </si>
  <si>
    <t>Реализация дополнительных общеразвивающих программ естественнонаучной направленности (заочная с применением дистанционных образовательных технологий и электронного обучения)</t>
  </si>
  <si>
    <t>Реализация дополнительных общеразвивающих программ туристско-краеведческой направленности</t>
  </si>
  <si>
    <t>Организация отдыха детей и молодежи (С круглогодичным круглосуточным пребыванием )</t>
  </si>
  <si>
    <t>Проведение мероприятий по популяризации объектов культурного наследия</t>
  </si>
  <si>
    <t>Сведения о выполнении подведомственными государственными учреждениями Калужской области государственных заданий на оказание государственных услуг (выполнение работ), а также об объемах финансового обеспечения выполнения государственных заданий на оказание соответствующих услуг (выполнение работ) 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</si>
</sst>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2">
      <alignment horizontal="center" wrapText="1"/>
    </xf>
    <xf numFmtId="0" fontId="3" fillId="0" borderId="2">
      <alignment horizontal="center" shrinkToFit="1"/>
    </xf>
    <xf numFmtId="4" fontId="3" fillId="0" borderId="2">
      <alignment horizontal="right" shrinkToFit="1"/>
    </xf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4" fontId="0" fillId="0" borderId="0" xfId="0" applyNumberFormat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3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6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4" fontId="11" fillId="3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4" fontId="11" fillId="3" borderId="1" xfId="4" applyNumberFormat="1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/>
    </xf>
    <xf numFmtId="0" fontId="11" fillId="3" borderId="1" xfId="4" applyFont="1" applyFill="1" applyBorder="1"/>
    <xf numFmtId="0" fontId="11" fillId="3" borderId="1" xfId="4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3" fillId="3" borderId="1" xfId="1" applyNumberFormat="1" applyFont="1" applyFill="1" applyBorder="1" applyAlignment="1" applyProtection="1">
      <alignment horizontal="left" vertical="top" wrapText="1"/>
    </xf>
    <xf numFmtId="0" fontId="13" fillId="3" borderId="1" xfId="1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14" fillId="2" borderId="1" xfId="1" applyNumberFormat="1" applyFont="1" applyFill="1" applyBorder="1" applyAlignment="1" applyProtection="1">
      <alignment horizontal="center" vertical="center" wrapText="1"/>
    </xf>
    <xf numFmtId="4" fontId="14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11" fillId="4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</cellXfs>
  <cellStyles count="7">
    <cellStyle name="st36" xfId="1"/>
    <cellStyle name="xl34" xfId="2"/>
    <cellStyle name="xl35" xfId="3"/>
    <cellStyle name="Обычный" xfId="0" builtinId="0"/>
    <cellStyle name="Обычный 2" xfId="4"/>
    <cellStyle name="Финансовый" xfId="6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4"/>
  <sheetViews>
    <sheetView tabSelected="1" view="pageBreakPreview" zoomScaleNormal="100" zoomScaleSheetLayoutView="100" zoomScalePageLayoutView="70" workbookViewId="0">
      <selection sqref="A1:H1"/>
    </sheetView>
  </sheetViews>
  <sheetFormatPr defaultRowHeight="15" x14ac:dyDescent="0.25"/>
  <cols>
    <col min="1" max="1" width="60.85546875" customWidth="1"/>
    <col min="2" max="2" width="23.28515625" style="1" customWidth="1"/>
    <col min="3" max="3" width="18.28515625" style="1" customWidth="1"/>
    <col min="4" max="4" width="19.85546875" bestFit="1" customWidth="1"/>
    <col min="5" max="5" width="18.140625" bestFit="1" customWidth="1"/>
    <col min="6" max="6" width="20.5703125" style="1" customWidth="1"/>
    <col min="7" max="7" width="21.140625" customWidth="1"/>
    <col min="8" max="8" width="21.85546875" customWidth="1"/>
    <col min="9" max="9" width="17.7109375" customWidth="1"/>
    <col min="10" max="10" width="10" bestFit="1" customWidth="1"/>
  </cols>
  <sheetData>
    <row r="1" spans="1:10" ht="61.5" customHeight="1" x14ac:dyDescent="0.25">
      <c r="A1" s="75" t="s">
        <v>366</v>
      </c>
      <c r="B1" s="75"/>
      <c r="C1" s="75"/>
      <c r="D1" s="76"/>
      <c r="E1" s="76"/>
      <c r="F1" s="76"/>
      <c r="G1" s="76"/>
      <c r="H1" s="76"/>
    </row>
    <row r="2" spans="1:10" ht="149.44999999999999" customHeight="1" x14ac:dyDescent="0.25">
      <c r="A2" s="45" t="s">
        <v>0</v>
      </c>
      <c r="B2" s="45" t="s">
        <v>25</v>
      </c>
      <c r="C2" s="45" t="s">
        <v>202</v>
      </c>
      <c r="D2" s="45" t="s">
        <v>203</v>
      </c>
      <c r="E2" s="45" t="s">
        <v>204</v>
      </c>
      <c r="F2" s="45" t="s">
        <v>205</v>
      </c>
      <c r="G2" s="45" t="s">
        <v>206</v>
      </c>
      <c r="H2" s="45" t="s">
        <v>207</v>
      </c>
    </row>
    <row r="3" spans="1:10" s="1" customFormat="1" ht="15.75" x14ac:dyDescent="0.25">
      <c r="A3" s="77" t="s">
        <v>52</v>
      </c>
      <c r="B3" s="78"/>
      <c r="C3" s="78"/>
      <c r="D3" s="78"/>
      <c r="E3" s="78"/>
      <c r="F3" s="78"/>
      <c r="G3" s="78"/>
      <c r="H3" s="79"/>
    </row>
    <row r="4" spans="1:10" ht="47.25" x14ac:dyDescent="0.25">
      <c r="A4" s="49" t="s">
        <v>1</v>
      </c>
      <c r="B4" s="42" t="s">
        <v>41</v>
      </c>
      <c r="C4" s="15">
        <v>661059</v>
      </c>
      <c r="D4" s="63">
        <v>549068</v>
      </c>
      <c r="E4" s="63">
        <v>549624</v>
      </c>
      <c r="F4" s="64">
        <v>306611.03675000003</v>
      </c>
      <c r="G4" s="64">
        <v>305189.90281</v>
      </c>
      <c r="H4" s="64">
        <v>291013.24969999999</v>
      </c>
    </row>
    <row r="5" spans="1:10" ht="63" x14ac:dyDescent="0.25">
      <c r="A5" s="49" t="s">
        <v>2</v>
      </c>
      <c r="B5" s="42" t="s">
        <v>26</v>
      </c>
      <c r="C5" s="15">
        <v>1902</v>
      </c>
      <c r="D5" s="65">
        <v>1112</v>
      </c>
      <c r="E5" s="65">
        <v>1119</v>
      </c>
      <c r="F5" s="50">
        <v>21357.326209999999</v>
      </c>
      <c r="G5" s="50">
        <v>21269.57921</v>
      </c>
      <c r="H5" s="50">
        <v>21269.57921</v>
      </c>
      <c r="I5" s="2"/>
      <c r="J5" s="2"/>
    </row>
    <row r="6" spans="1:10" ht="68.25" customHeight="1" x14ac:dyDescent="0.25">
      <c r="A6" s="49" t="s">
        <v>2</v>
      </c>
      <c r="B6" s="42" t="s">
        <v>48</v>
      </c>
      <c r="C6" s="15">
        <v>7517</v>
      </c>
      <c r="D6" s="66">
        <v>5637</v>
      </c>
      <c r="E6" s="66">
        <v>5529</v>
      </c>
      <c r="F6" s="7">
        <v>731500.91110999999</v>
      </c>
      <c r="G6" s="67">
        <v>760481.44070000004</v>
      </c>
      <c r="H6" s="67">
        <v>743528.51535999996</v>
      </c>
    </row>
    <row r="7" spans="1:10" ht="31.5" x14ac:dyDescent="0.25">
      <c r="A7" s="49" t="s">
        <v>3</v>
      </c>
      <c r="B7" s="42" t="s">
        <v>27</v>
      </c>
      <c r="C7" s="15">
        <v>31254</v>
      </c>
      <c r="D7" s="66">
        <v>32984</v>
      </c>
      <c r="E7" s="66">
        <v>25385</v>
      </c>
      <c r="F7" s="7">
        <v>67144.95</v>
      </c>
      <c r="G7" s="7">
        <v>89668.554999999993</v>
      </c>
      <c r="H7" s="7">
        <v>89668.554999999993</v>
      </c>
    </row>
    <row r="8" spans="1:10" ht="78.75" x14ac:dyDescent="0.25">
      <c r="A8" s="49" t="s">
        <v>4</v>
      </c>
      <c r="B8" s="42" t="s">
        <v>28</v>
      </c>
      <c r="C8" s="15">
        <v>4850</v>
      </c>
      <c r="D8" s="66">
        <v>4850</v>
      </c>
      <c r="E8" s="66">
        <v>5594</v>
      </c>
      <c r="F8" s="7">
        <v>11778.71</v>
      </c>
      <c r="G8" s="8">
        <v>11778.71</v>
      </c>
      <c r="H8" s="8">
        <v>11778.71</v>
      </c>
    </row>
    <row r="9" spans="1:10" ht="15.75" x14ac:dyDescent="0.25">
      <c r="A9" s="49" t="s">
        <v>5</v>
      </c>
      <c r="B9" s="42" t="s">
        <v>29</v>
      </c>
      <c r="C9" s="15">
        <v>41820</v>
      </c>
      <c r="D9" s="66">
        <v>32560</v>
      </c>
      <c r="E9" s="66">
        <v>31195</v>
      </c>
      <c r="F9" s="7">
        <v>26262.959999999999</v>
      </c>
      <c r="G9" s="8">
        <v>32462.32</v>
      </c>
      <c r="H9" s="8">
        <v>32462.32</v>
      </c>
    </row>
    <row r="10" spans="1:10" ht="47.25" x14ac:dyDescent="0.25">
      <c r="A10" s="49" t="s">
        <v>6</v>
      </c>
      <c r="B10" s="42" t="s">
        <v>50</v>
      </c>
      <c r="C10" s="15">
        <v>1</v>
      </c>
      <c r="D10" s="66">
        <v>1</v>
      </c>
      <c r="E10" s="66">
        <v>1</v>
      </c>
      <c r="F10" s="7">
        <v>16089.656000000001</v>
      </c>
      <c r="G10" s="8">
        <v>16089.656000000001</v>
      </c>
      <c r="H10" s="8">
        <v>15335.886</v>
      </c>
    </row>
    <row r="11" spans="1:10" ht="141.75" x14ac:dyDescent="0.25">
      <c r="A11" s="49" t="s">
        <v>7</v>
      </c>
      <c r="B11" s="42" t="s">
        <v>30</v>
      </c>
      <c r="C11" s="15">
        <v>66482</v>
      </c>
      <c r="D11" s="66">
        <v>57220</v>
      </c>
      <c r="E11" s="66">
        <v>58167</v>
      </c>
      <c r="F11" s="7">
        <v>33334.32</v>
      </c>
      <c r="G11" s="8">
        <v>29592.28</v>
      </c>
      <c r="H11" s="8">
        <v>29592.28</v>
      </c>
    </row>
    <row r="12" spans="1:10" s="1" customFormat="1" ht="146.25" customHeight="1" x14ac:dyDescent="0.25">
      <c r="A12" s="49" t="s">
        <v>7</v>
      </c>
      <c r="B12" s="42" t="s">
        <v>358</v>
      </c>
      <c r="C12" s="15">
        <v>1797</v>
      </c>
      <c r="D12" s="66">
        <v>1797</v>
      </c>
      <c r="E12" s="66">
        <v>1797</v>
      </c>
      <c r="F12" s="7">
        <v>4657.8310000000001</v>
      </c>
      <c r="G12" s="8">
        <v>4657.8310000000001</v>
      </c>
      <c r="H12" s="8">
        <v>4657.8310000000001</v>
      </c>
    </row>
    <row r="13" spans="1:10" ht="47.25" x14ac:dyDescent="0.25">
      <c r="A13" s="49" t="s">
        <v>8</v>
      </c>
      <c r="B13" s="42" t="s">
        <v>31</v>
      </c>
      <c r="C13" s="15">
        <v>1669</v>
      </c>
      <c r="D13" s="66">
        <v>1669</v>
      </c>
      <c r="E13" s="66">
        <v>3134</v>
      </c>
      <c r="F13" s="7">
        <v>14024.06457</v>
      </c>
      <c r="G13" s="8">
        <v>14024.06457</v>
      </c>
      <c r="H13" s="8">
        <v>14024.06457</v>
      </c>
    </row>
    <row r="14" spans="1:10" ht="15.75" x14ac:dyDescent="0.25">
      <c r="A14" s="49" t="s">
        <v>9</v>
      </c>
      <c r="B14" s="42" t="s">
        <v>32</v>
      </c>
      <c r="C14" s="15">
        <v>22000</v>
      </c>
      <c r="D14" s="66">
        <v>22000</v>
      </c>
      <c r="E14" s="66">
        <v>21974</v>
      </c>
      <c r="F14" s="7">
        <v>12886.656000000001</v>
      </c>
      <c r="G14" s="8">
        <v>12886.656000000001</v>
      </c>
      <c r="H14" s="8">
        <v>12886.656000000001</v>
      </c>
    </row>
    <row r="15" spans="1:10" ht="110.25" x14ac:dyDescent="0.25">
      <c r="A15" s="49" t="s">
        <v>10</v>
      </c>
      <c r="B15" s="42" t="s">
        <v>33</v>
      </c>
      <c r="C15" s="68">
        <v>32</v>
      </c>
      <c r="D15" s="66">
        <v>32</v>
      </c>
      <c r="E15" s="66">
        <v>32</v>
      </c>
      <c r="F15" s="7">
        <v>1557</v>
      </c>
      <c r="G15" s="8">
        <v>1557</v>
      </c>
      <c r="H15" s="8">
        <v>1557</v>
      </c>
    </row>
    <row r="16" spans="1:10" ht="15.75" x14ac:dyDescent="0.25">
      <c r="A16" s="49" t="s">
        <v>11</v>
      </c>
      <c r="B16" s="42" t="s">
        <v>34</v>
      </c>
      <c r="C16" s="68">
        <v>2650</v>
      </c>
      <c r="D16" s="66">
        <v>2650</v>
      </c>
      <c r="E16" s="66">
        <v>2763</v>
      </c>
      <c r="F16" s="7">
        <v>9364.9323299999996</v>
      </c>
      <c r="G16" s="8">
        <v>10187.17931</v>
      </c>
      <c r="H16" s="8">
        <v>10187.17931</v>
      </c>
    </row>
    <row r="17" spans="1:8" ht="47.25" x14ac:dyDescent="0.25">
      <c r="A17" s="49" t="s">
        <v>12</v>
      </c>
      <c r="B17" s="42" t="s">
        <v>49</v>
      </c>
      <c r="C17" s="15">
        <v>778</v>
      </c>
      <c r="D17" s="66">
        <v>783</v>
      </c>
      <c r="E17" s="66">
        <v>779</v>
      </c>
      <c r="F17" s="7">
        <v>186136.8</v>
      </c>
      <c r="G17" s="8">
        <v>186128.97399999999</v>
      </c>
      <c r="H17" s="8">
        <v>186128.97399999999</v>
      </c>
    </row>
    <row r="18" spans="1:8" ht="47.25" x14ac:dyDescent="0.25">
      <c r="A18" s="49" t="s">
        <v>13</v>
      </c>
      <c r="B18" s="42" t="s">
        <v>33</v>
      </c>
      <c r="C18" s="15">
        <v>1</v>
      </c>
      <c r="D18" s="66">
        <v>1</v>
      </c>
      <c r="E18" s="66">
        <v>1</v>
      </c>
      <c r="F18" s="7">
        <v>23216.326000000001</v>
      </c>
      <c r="G18" s="8">
        <v>23216.326000000001</v>
      </c>
      <c r="H18" s="8">
        <v>23216.326000000001</v>
      </c>
    </row>
    <row r="19" spans="1:8" s="1" customFormat="1" ht="31.5" x14ac:dyDescent="0.25">
      <c r="A19" s="49" t="s">
        <v>14</v>
      </c>
      <c r="B19" s="42" t="s">
        <v>35</v>
      </c>
      <c r="C19" s="15">
        <v>5200</v>
      </c>
      <c r="D19" s="66">
        <v>4900</v>
      </c>
      <c r="E19" s="66">
        <v>4857</v>
      </c>
      <c r="F19" s="7">
        <v>57660.891000000003</v>
      </c>
      <c r="G19" s="8">
        <v>55088.071000000004</v>
      </c>
      <c r="H19" s="8">
        <v>55088.071000000004</v>
      </c>
    </row>
    <row r="20" spans="1:8" s="1" customFormat="1" ht="54" customHeight="1" x14ac:dyDescent="0.25">
      <c r="A20" s="49" t="s">
        <v>359</v>
      </c>
      <c r="B20" s="42" t="s">
        <v>351</v>
      </c>
      <c r="C20" s="15">
        <v>0</v>
      </c>
      <c r="D20" s="66">
        <v>3</v>
      </c>
      <c r="E20" s="66">
        <v>3</v>
      </c>
      <c r="F20" s="7">
        <v>0</v>
      </c>
      <c r="G20" s="8">
        <v>2572.8200000000002</v>
      </c>
      <c r="H20" s="8">
        <v>2572.8200000000002</v>
      </c>
    </row>
    <row r="21" spans="1:8" ht="47.25" x14ac:dyDescent="0.25">
      <c r="A21" s="49" t="s">
        <v>15</v>
      </c>
      <c r="B21" s="42" t="s">
        <v>36</v>
      </c>
      <c r="C21" s="15">
        <v>10181</v>
      </c>
      <c r="D21" s="66">
        <v>10611</v>
      </c>
      <c r="E21" s="66">
        <v>16015</v>
      </c>
      <c r="F21" s="7">
        <v>24725.576000000001</v>
      </c>
      <c r="G21" s="8">
        <v>28025.357</v>
      </c>
      <c r="H21" s="8">
        <v>28025.357</v>
      </c>
    </row>
    <row r="22" spans="1:8" s="1" customFormat="1" ht="54.75" customHeight="1" x14ac:dyDescent="0.25">
      <c r="A22" s="49" t="s">
        <v>15</v>
      </c>
      <c r="B22" s="42" t="s">
        <v>48</v>
      </c>
      <c r="C22" s="15">
        <v>2761</v>
      </c>
      <c r="D22" s="66">
        <v>2631</v>
      </c>
      <c r="E22" s="66">
        <v>2763</v>
      </c>
      <c r="F22" s="7">
        <v>34525.103999999999</v>
      </c>
      <c r="G22" s="8">
        <v>79887.206980000003</v>
      </c>
      <c r="H22" s="8">
        <v>78159.272779999999</v>
      </c>
    </row>
    <row r="23" spans="1:8" s="1" customFormat="1" ht="59.25" customHeight="1" x14ac:dyDescent="0.25">
      <c r="A23" s="49" t="s">
        <v>15</v>
      </c>
      <c r="B23" s="42" t="s">
        <v>41</v>
      </c>
      <c r="C23" s="15">
        <v>37027</v>
      </c>
      <c r="D23" s="66">
        <v>17505</v>
      </c>
      <c r="E23" s="66">
        <v>17163</v>
      </c>
      <c r="F23" s="7">
        <v>9182.6959999999999</v>
      </c>
      <c r="G23" s="8">
        <v>9954.4452299999994</v>
      </c>
      <c r="H23" s="8">
        <v>9404.4449999999997</v>
      </c>
    </row>
    <row r="24" spans="1:8" ht="15.75" x14ac:dyDescent="0.25">
      <c r="A24" s="49" t="s">
        <v>105</v>
      </c>
      <c r="B24" s="42" t="s">
        <v>34</v>
      </c>
      <c r="C24" s="15">
        <v>24925</v>
      </c>
      <c r="D24" s="66">
        <v>24914</v>
      </c>
      <c r="E24" s="66">
        <v>26775</v>
      </c>
      <c r="F24" s="7">
        <v>99681.016000000003</v>
      </c>
      <c r="G24" s="8">
        <v>100159.55654999999</v>
      </c>
      <c r="H24" s="8">
        <v>100159.55654999999</v>
      </c>
    </row>
    <row r="25" spans="1:8" ht="47.25" x14ac:dyDescent="0.25">
      <c r="A25" s="49" t="s">
        <v>16</v>
      </c>
      <c r="B25" s="42" t="s">
        <v>37</v>
      </c>
      <c r="C25" s="68">
        <v>3720</v>
      </c>
      <c r="D25" s="66">
        <v>2662</v>
      </c>
      <c r="E25" s="66">
        <v>2666</v>
      </c>
      <c r="F25" s="7">
        <v>3098.288</v>
      </c>
      <c r="G25" s="8">
        <v>2632.1614</v>
      </c>
      <c r="H25" s="8">
        <v>2632.1614</v>
      </c>
    </row>
    <row r="26" spans="1:8" ht="47.25" x14ac:dyDescent="0.25">
      <c r="A26" s="49" t="s">
        <v>17</v>
      </c>
      <c r="B26" s="42" t="s">
        <v>38</v>
      </c>
      <c r="C26" s="15">
        <v>15</v>
      </c>
      <c r="D26" s="15">
        <v>15</v>
      </c>
      <c r="E26" s="15">
        <v>15</v>
      </c>
      <c r="F26" s="7">
        <v>11871.593430000001</v>
      </c>
      <c r="G26" s="8">
        <v>11871.593430000001</v>
      </c>
      <c r="H26" s="8">
        <v>11871.593430000001</v>
      </c>
    </row>
    <row r="27" spans="1:8" ht="110.25" x14ac:dyDescent="0.25">
      <c r="A27" s="49" t="s">
        <v>18</v>
      </c>
      <c r="B27" s="42" t="s">
        <v>39</v>
      </c>
      <c r="C27" s="69">
        <v>447.197</v>
      </c>
      <c r="D27" s="70">
        <v>447.197</v>
      </c>
      <c r="E27" s="70">
        <v>447.197</v>
      </c>
      <c r="F27" s="7">
        <v>111628.264</v>
      </c>
      <c r="G27" s="8">
        <v>118514.86900000001</v>
      </c>
      <c r="H27" s="8">
        <v>118514.86900000001</v>
      </c>
    </row>
    <row r="28" spans="1:8" s="1" customFormat="1" ht="114" customHeight="1" x14ac:dyDescent="0.25">
      <c r="A28" s="49" t="s">
        <v>18</v>
      </c>
      <c r="B28" s="42" t="s">
        <v>357</v>
      </c>
      <c r="C28" s="68">
        <v>0</v>
      </c>
      <c r="D28" s="66">
        <v>155000</v>
      </c>
      <c r="E28" s="66">
        <v>155000</v>
      </c>
      <c r="F28" s="7">
        <v>0</v>
      </c>
      <c r="G28" s="8">
        <v>5925.65</v>
      </c>
      <c r="H28" s="8">
        <v>5925.65</v>
      </c>
    </row>
    <row r="29" spans="1:8" ht="31.5" x14ac:dyDescent="0.25">
      <c r="A29" s="49" t="s">
        <v>19</v>
      </c>
      <c r="B29" s="42" t="s">
        <v>27</v>
      </c>
      <c r="C29" s="15">
        <v>97423</v>
      </c>
      <c r="D29" s="66">
        <v>92504</v>
      </c>
      <c r="E29" s="66">
        <v>91488</v>
      </c>
      <c r="F29" s="7">
        <v>118195.09934</v>
      </c>
      <c r="G29" s="8">
        <v>133537.05144000001</v>
      </c>
      <c r="H29" s="8">
        <v>128684.59424000001</v>
      </c>
    </row>
    <row r="30" spans="1:8" ht="15.75" x14ac:dyDescent="0.25">
      <c r="A30" s="49" t="s">
        <v>40</v>
      </c>
      <c r="B30" s="42" t="s">
        <v>41</v>
      </c>
      <c r="C30" s="15">
        <v>3879</v>
      </c>
      <c r="D30" s="66">
        <v>1410</v>
      </c>
      <c r="E30" s="66">
        <v>1396</v>
      </c>
      <c r="F30" s="7">
        <v>1594.269</v>
      </c>
      <c r="G30" s="8">
        <v>1259.3040000000001</v>
      </c>
      <c r="H30" s="8">
        <v>576.15376000000003</v>
      </c>
    </row>
    <row r="31" spans="1:8" ht="31.5" x14ac:dyDescent="0.25">
      <c r="A31" s="49" t="s">
        <v>42</v>
      </c>
      <c r="B31" s="42" t="s">
        <v>41</v>
      </c>
      <c r="C31" s="15">
        <v>0</v>
      </c>
      <c r="D31" s="66">
        <v>0</v>
      </c>
      <c r="E31" s="66">
        <v>0</v>
      </c>
      <c r="F31" s="7">
        <v>0</v>
      </c>
      <c r="G31" s="8">
        <v>0</v>
      </c>
      <c r="H31" s="8">
        <v>0</v>
      </c>
    </row>
    <row r="32" spans="1:8" ht="63" x14ac:dyDescent="0.25">
      <c r="A32" s="49" t="s">
        <v>20</v>
      </c>
      <c r="B32" s="42" t="s">
        <v>28</v>
      </c>
      <c r="C32" s="15">
        <v>144</v>
      </c>
      <c r="D32" s="66">
        <v>70</v>
      </c>
      <c r="E32" s="66">
        <v>70</v>
      </c>
      <c r="F32" s="7">
        <v>1309.9449999999999</v>
      </c>
      <c r="G32" s="7">
        <v>1064.6288</v>
      </c>
      <c r="H32" s="7">
        <v>1064.6288</v>
      </c>
    </row>
    <row r="33" spans="1:9" ht="15.75" x14ac:dyDescent="0.25">
      <c r="A33" s="49" t="s">
        <v>21</v>
      </c>
      <c r="B33" s="42" t="s">
        <v>43</v>
      </c>
      <c r="C33" s="71">
        <v>2932</v>
      </c>
      <c r="D33" s="66">
        <v>3757</v>
      </c>
      <c r="E33" s="66">
        <v>4360</v>
      </c>
      <c r="F33" s="7">
        <v>9130.2479999999996</v>
      </c>
      <c r="G33" s="8">
        <v>12000.53464</v>
      </c>
      <c r="H33" s="8">
        <v>10956.963949999999</v>
      </c>
    </row>
    <row r="34" spans="1:9" ht="31.5" x14ac:dyDescent="0.25">
      <c r="A34" s="49" t="s">
        <v>21</v>
      </c>
      <c r="B34" s="42" t="s">
        <v>44</v>
      </c>
      <c r="C34" s="71">
        <v>2720</v>
      </c>
      <c r="D34" s="66">
        <v>3589</v>
      </c>
      <c r="E34" s="66">
        <v>4434</v>
      </c>
      <c r="F34" s="7">
        <v>4800.8</v>
      </c>
      <c r="G34" s="8">
        <v>7560.5562200000004</v>
      </c>
      <c r="H34" s="8">
        <v>6903.0875999999998</v>
      </c>
    </row>
    <row r="35" spans="1:9" ht="81" customHeight="1" x14ac:dyDescent="0.25">
      <c r="A35" s="49" t="s">
        <v>22</v>
      </c>
      <c r="B35" s="42" t="s">
        <v>45</v>
      </c>
      <c r="C35" s="15">
        <v>19575</v>
      </c>
      <c r="D35" s="66">
        <v>19575</v>
      </c>
      <c r="E35" s="66">
        <v>18788</v>
      </c>
      <c r="F35" s="7">
        <v>105690.04300000001</v>
      </c>
      <c r="G35" s="8">
        <v>105690.04300000001</v>
      </c>
      <c r="H35" s="8">
        <v>105690.04300000001</v>
      </c>
    </row>
    <row r="36" spans="1:9" s="1" customFormat="1" ht="47.25" x14ac:dyDescent="0.25">
      <c r="A36" s="49" t="s">
        <v>23</v>
      </c>
      <c r="B36" s="42" t="s">
        <v>46</v>
      </c>
      <c r="C36" s="71">
        <v>991</v>
      </c>
      <c r="D36" s="66">
        <v>1066</v>
      </c>
      <c r="E36" s="66">
        <v>1074</v>
      </c>
      <c r="F36" s="7">
        <v>99125.934999999998</v>
      </c>
      <c r="G36" s="8">
        <v>105685.76195</v>
      </c>
      <c r="H36" s="8">
        <v>105685.76195</v>
      </c>
    </row>
    <row r="37" spans="1:9" s="1" customFormat="1" ht="31.5" x14ac:dyDescent="0.25">
      <c r="A37" s="49" t="s">
        <v>51</v>
      </c>
      <c r="B37" s="42" t="s">
        <v>47</v>
      </c>
      <c r="C37" s="71">
        <v>11670</v>
      </c>
      <c r="D37" s="66">
        <v>16674</v>
      </c>
      <c r="E37" s="66">
        <v>16674</v>
      </c>
      <c r="F37" s="7">
        <v>585.89601000000005</v>
      </c>
      <c r="G37" s="8">
        <v>585.89601000000005</v>
      </c>
      <c r="H37" s="8">
        <v>585.89601000000005</v>
      </c>
    </row>
    <row r="38" spans="1:9" s="1" customFormat="1" ht="31.5" x14ac:dyDescent="0.25">
      <c r="A38" s="49" t="s">
        <v>24</v>
      </c>
      <c r="B38" s="42" t="s">
        <v>47</v>
      </c>
      <c r="C38" s="71">
        <v>186143</v>
      </c>
      <c r="D38" s="66">
        <v>148935</v>
      </c>
      <c r="E38" s="66">
        <v>148935</v>
      </c>
      <c r="F38" s="7">
        <v>9345.3539899999996</v>
      </c>
      <c r="G38" s="8">
        <v>9345.3539899999996</v>
      </c>
      <c r="H38" s="8">
        <v>9345.3539899999996</v>
      </c>
    </row>
    <row r="39" spans="1:9" s="5" customFormat="1" ht="15.75" x14ac:dyDescent="0.25">
      <c r="A39" s="51" t="s">
        <v>53</v>
      </c>
      <c r="B39" s="51"/>
      <c r="C39" s="52" t="s">
        <v>54</v>
      </c>
      <c r="D39" s="52" t="s">
        <v>54</v>
      </c>
      <c r="E39" s="52" t="s">
        <v>54</v>
      </c>
      <c r="F39" s="53">
        <f>SUM(F4:F38)</f>
        <v>2168074.49774</v>
      </c>
      <c r="G39" s="53">
        <f t="shared" ref="G39:H39" si="0">SUM(G4:G38)</f>
        <v>2310551.3352399999</v>
      </c>
      <c r="H39" s="53">
        <f t="shared" si="0"/>
        <v>2269153.4056100002</v>
      </c>
    </row>
    <row r="40" spans="1:9" ht="15.75" x14ac:dyDescent="0.25">
      <c r="A40" s="80" t="s">
        <v>55</v>
      </c>
      <c r="B40" s="80"/>
      <c r="C40" s="80"/>
      <c r="D40" s="80"/>
      <c r="E40" s="80"/>
      <c r="F40" s="80"/>
      <c r="G40" s="80"/>
      <c r="H40" s="80"/>
    </row>
    <row r="41" spans="1:9" ht="63" x14ac:dyDescent="0.25">
      <c r="A41" s="49" t="s">
        <v>56</v>
      </c>
      <c r="B41" s="42" t="s">
        <v>106</v>
      </c>
      <c r="C41" s="15">
        <v>9168</v>
      </c>
      <c r="D41" s="15">
        <v>9642</v>
      </c>
      <c r="E41" s="15">
        <v>9536</v>
      </c>
      <c r="F41" s="16">
        <v>774269.28</v>
      </c>
      <c r="G41" s="16">
        <v>782121.81</v>
      </c>
      <c r="H41" s="17">
        <v>782121.81</v>
      </c>
      <c r="I41" s="2"/>
    </row>
    <row r="42" spans="1:9" ht="63" x14ac:dyDescent="0.25">
      <c r="A42" s="49" t="s">
        <v>57</v>
      </c>
      <c r="B42" s="42" t="s">
        <v>106</v>
      </c>
      <c r="C42" s="15">
        <v>1076</v>
      </c>
      <c r="D42" s="15">
        <v>1092</v>
      </c>
      <c r="E42" s="15">
        <v>1095</v>
      </c>
      <c r="F42" s="16">
        <v>90836.07</v>
      </c>
      <c r="G42" s="16">
        <v>91757.31</v>
      </c>
      <c r="H42" s="17">
        <v>91757.31</v>
      </c>
      <c r="I42" s="2"/>
    </row>
    <row r="43" spans="1:9" ht="78.75" x14ac:dyDescent="0.25">
      <c r="A43" s="49" t="s">
        <v>58</v>
      </c>
      <c r="B43" s="42" t="s">
        <v>106</v>
      </c>
      <c r="C43" s="15">
        <v>2196</v>
      </c>
      <c r="D43" s="15">
        <v>2423</v>
      </c>
      <c r="E43" s="15">
        <v>2396</v>
      </c>
      <c r="F43" s="16">
        <v>190059.23</v>
      </c>
      <c r="G43" s="16">
        <v>199390.2</v>
      </c>
      <c r="H43" s="17">
        <v>199390.2</v>
      </c>
      <c r="I43" s="2"/>
    </row>
    <row r="44" spans="1:9" ht="78.75" x14ac:dyDescent="0.25">
      <c r="A44" s="49" t="s">
        <v>59</v>
      </c>
      <c r="B44" s="42" t="s">
        <v>60</v>
      </c>
      <c r="C44" s="15">
        <v>320004</v>
      </c>
      <c r="D44" s="15">
        <v>0</v>
      </c>
      <c r="E44" s="15">
        <v>0</v>
      </c>
      <c r="F44" s="16">
        <v>25908.6</v>
      </c>
      <c r="G44" s="16"/>
      <c r="H44" s="17"/>
      <c r="I44" s="2"/>
    </row>
    <row r="45" spans="1:9" ht="31.5" x14ac:dyDescent="0.25">
      <c r="A45" s="49" t="s">
        <v>61</v>
      </c>
      <c r="B45" s="42" t="s">
        <v>60</v>
      </c>
      <c r="C45" s="15">
        <v>188628</v>
      </c>
      <c r="D45" s="15">
        <v>219110</v>
      </c>
      <c r="E45" s="15">
        <v>216602</v>
      </c>
      <c r="F45" s="16">
        <v>24526.18</v>
      </c>
      <c r="G45" s="16">
        <v>27143.82</v>
      </c>
      <c r="H45" s="17">
        <v>27143.82</v>
      </c>
      <c r="I45" s="2"/>
    </row>
    <row r="46" spans="1:9" ht="78.75" x14ac:dyDescent="0.25">
      <c r="A46" s="49" t="s">
        <v>62</v>
      </c>
      <c r="B46" s="42" t="s">
        <v>60</v>
      </c>
      <c r="C46" s="15">
        <v>219116</v>
      </c>
      <c r="D46" s="15">
        <v>202750</v>
      </c>
      <c r="E46" s="15">
        <v>197788</v>
      </c>
      <c r="F46" s="16">
        <v>23630.85</v>
      </c>
      <c r="G46" s="16">
        <v>20809.38</v>
      </c>
      <c r="H46" s="17">
        <v>20809.38</v>
      </c>
      <c r="I46" s="2"/>
    </row>
    <row r="47" spans="1:9" ht="31.5" x14ac:dyDescent="0.25">
      <c r="A47" s="49" t="s">
        <v>24</v>
      </c>
      <c r="B47" s="42" t="s">
        <v>60</v>
      </c>
      <c r="C47" s="15">
        <v>459699</v>
      </c>
      <c r="D47" s="15">
        <v>514048</v>
      </c>
      <c r="E47" s="15">
        <v>514048</v>
      </c>
      <c r="F47" s="16">
        <v>25749.64</v>
      </c>
      <c r="G47" s="16">
        <v>27246.79</v>
      </c>
      <c r="H47" s="17">
        <v>27246.79</v>
      </c>
      <c r="I47" s="2"/>
    </row>
    <row r="48" spans="1:9" s="1" customFormat="1" ht="15.75" x14ac:dyDescent="0.25">
      <c r="A48" s="49" t="s">
        <v>63</v>
      </c>
      <c r="B48" s="42" t="s">
        <v>106</v>
      </c>
      <c r="C48" s="15">
        <v>985</v>
      </c>
      <c r="D48" s="15">
        <v>1058</v>
      </c>
      <c r="E48" s="15">
        <v>1158</v>
      </c>
      <c r="F48" s="16">
        <v>24341.040000000001</v>
      </c>
      <c r="G48" s="16">
        <v>25370.7</v>
      </c>
      <c r="H48" s="17">
        <v>25370.7</v>
      </c>
      <c r="I48" s="2"/>
    </row>
    <row r="49" spans="1:9" s="1" customFormat="1" ht="47.25" x14ac:dyDescent="0.25">
      <c r="A49" s="49" t="s">
        <v>64</v>
      </c>
      <c r="B49" s="42" t="s">
        <v>106</v>
      </c>
      <c r="C49" s="15">
        <v>320</v>
      </c>
      <c r="D49" s="15">
        <v>600</v>
      </c>
      <c r="E49" s="15">
        <v>603</v>
      </c>
      <c r="F49" s="16">
        <v>7782.9</v>
      </c>
      <c r="G49" s="16">
        <v>9905.52</v>
      </c>
      <c r="H49" s="17">
        <v>9905.52</v>
      </c>
      <c r="I49" s="2"/>
    </row>
    <row r="50" spans="1:9" s="1" customFormat="1" ht="15.75" x14ac:dyDescent="0.25">
      <c r="A50" s="49" t="s">
        <v>65</v>
      </c>
      <c r="B50" s="42" t="s">
        <v>66</v>
      </c>
      <c r="C50" s="15">
        <v>1526</v>
      </c>
      <c r="D50" s="15">
        <v>3082</v>
      </c>
      <c r="E50" s="15">
        <v>3082</v>
      </c>
      <c r="F50" s="16">
        <v>2685.86</v>
      </c>
      <c r="G50" s="16">
        <v>2986.4</v>
      </c>
      <c r="H50" s="17">
        <v>2986.4</v>
      </c>
      <c r="I50" s="2"/>
    </row>
    <row r="51" spans="1:9" s="1" customFormat="1" ht="31.5" x14ac:dyDescent="0.25">
      <c r="A51" s="49" t="s">
        <v>67</v>
      </c>
      <c r="B51" s="42" t="s">
        <v>68</v>
      </c>
      <c r="C51" s="15">
        <v>390</v>
      </c>
      <c r="D51" s="15">
        <v>750</v>
      </c>
      <c r="E51" s="15">
        <v>750</v>
      </c>
      <c r="F51" s="16">
        <v>6103.97</v>
      </c>
      <c r="G51" s="16">
        <v>6786.99</v>
      </c>
      <c r="H51" s="17">
        <v>6786.99</v>
      </c>
      <c r="I51" s="2"/>
    </row>
    <row r="52" spans="1:9" s="1" customFormat="1" ht="31.5" x14ac:dyDescent="0.25">
      <c r="A52" s="49" t="s">
        <v>69</v>
      </c>
      <c r="B52" s="42" t="s">
        <v>60</v>
      </c>
      <c r="C52" s="15">
        <v>41540</v>
      </c>
      <c r="D52" s="15">
        <v>44048</v>
      </c>
      <c r="E52" s="15">
        <v>44048</v>
      </c>
      <c r="F52" s="16">
        <v>12622.3</v>
      </c>
      <c r="G52" s="16">
        <v>12757.81</v>
      </c>
      <c r="H52" s="17">
        <v>12757.81</v>
      </c>
      <c r="I52" s="2"/>
    </row>
    <row r="53" spans="1:9" s="1" customFormat="1" ht="31.5" x14ac:dyDescent="0.25">
      <c r="A53" s="49" t="s">
        <v>70</v>
      </c>
      <c r="B53" s="42" t="s">
        <v>60</v>
      </c>
      <c r="C53" s="15">
        <v>284498</v>
      </c>
      <c r="D53" s="15">
        <v>267770</v>
      </c>
      <c r="E53" s="15">
        <v>267770</v>
      </c>
      <c r="F53" s="16">
        <v>16821.55</v>
      </c>
      <c r="G53" s="16">
        <v>15634.31</v>
      </c>
      <c r="H53" s="17">
        <v>15634.31</v>
      </c>
      <c r="I53" s="2"/>
    </row>
    <row r="54" spans="1:9" s="1" customFormat="1" ht="31.5" x14ac:dyDescent="0.25">
      <c r="A54" s="49" t="s">
        <v>363</v>
      </c>
      <c r="B54" s="42" t="s">
        <v>60</v>
      </c>
      <c r="C54" s="15">
        <v>6384</v>
      </c>
      <c r="D54" s="15">
        <v>6462</v>
      </c>
      <c r="E54" s="15">
        <v>6462</v>
      </c>
      <c r="F54" s="16">
        <v>12054.07</v>
      </c>
      <c r="G54" s="16">
        <v>12293.35</v>
      </c>
      <c r="H54" s="17">
        <v>12293.35</v>
      </c>
      <c r="I54" s="2"/>
    </row>
    <row r="55" spans="1:9" s="1" customFormat="1" ht="31.5" x14ac:dyDescent="0.25">
      <c r="A55" s="49" t="s">
        <v>71</v>
      </c>
      <c r="B55" s="42" t="s">
        <v>60</v>
      </c>
      <c r="C55" s="15">
        <v>24796</v>
      </c>
      <c r="D55" s="15">
        <v>35398</v>
      </c>
      <c r="E55" s="15">
        <v>35398</v>
      </c>
      <c r="F55" s="16">
        <v>3766.28</v>
      </c>
      <c r="G55" s="16">
        <v>5412.07</v>
      </c>
      <c r="H55" s="17">
        <v>5412.07</v>
      </c>
      <c r="I55" s="2"/>
    </row>
    <row r="56" spans="1:9" s="1" customFormat="1" ht="31.5" x14ac:dyDescent="0.25">
      <c r="A56" s="49" t="s">
        <v>360</v>
      </c>
      <c r="B56" s="42" t="s">
        <v>60</v>
      </c>
      <c r="C56" s="15">
        <v>47208</v>
      </c>
      <c r="D56" s="15">
        <v>46702</v>
      </c>
      <c r="E56" s="15">
        <v>46702</v>
      </c>
      <c r="F56" s="16">
        <v>4896.5200000000004</v>
      </c>
      <c r="G56" s="16">
        <v>4925.6499999999996</v>
      </c>
      <c r="H56" s="17">
        <v>4925.6499999999996</v>
      </c>
      <c r="I56" s="2"/>
    </row>
    <row r="57" spans="1:9" s="1" customFormat="1" ht="63" x14ac:dyDescent="0.25">
      <c r="A57" s="49" t="s">
        <v>361</v>
      </c>
      <c r="B57" s="42" t="s">
        <v>60</v>
      </c>
      <c r="C57" s="15">
        <v>8046</v>
      </c>
      <c r="D57" s="15">
        <v>11382</v>
      </c>
      <c r="E57" s="15">
        <v>11386</v>
      </c>
      <c r="F57" s="16">
        <v>305.58</v>
      </c>
      <c r="G57" s="16">
        <v>435.13</v>
      </c>
      <c r="H57" s="17">
        <v>435.13</v>
      </c>
      <c r="I57" s="2"/>
    </row>
    <row r="58" spans="1:9" s="1" customFormat="1" ht="63" x14ac:dyDescent="0.25">
      <c r="A58" s="49" t="s">
        <v>362</v>
      </c>
      <c r="B58" s="42" t="s">
        <v>60</v>
      </c>
      <c r="C58" s="15">
        <v>15392</v>
      </c>
      <c r="D58" s="15">
        <v>15782</v>
      </c>
      <c r="E58" s="15">
        <v>15782</v>
      </c>
      <c r="F58" s="16">
        <v>159.77000000000001</v>
      </c>
      <c r="G58" s="16">
        <v>166.58</v>
      </c>
      <c r="H58" s="17">
        <v>166.58</v>
      </c>
      <c r="I58" s="2"/>
    </row>
    <row r="59" spans="1:9" s="1" customFormat="1" ht="94.5" x14ac:dyDescent="0.25">
      <c r="A59" s="49" t="s">
        <v>72</v>
      </c>
      <c r="B59" s="42" t="s">
        <v>68</v>
      </c>
      <c r="C59" s="15">
        <v>115</v>
      </c>
      <c r="D59" s="15">
        <v>115</v>
      </c>
      <c r="E59" s="15">
        <v>122</v>
      </c>
      <c r="F59" s="16">
        <v>13220.96</v>
      </c>
      <c r="G59" s="16">
        <v>13220.96</v>
      </c>
      <c r="H59" s="17">
        <v>13220.96</v>
      </c>
      <c r="I59" s="2"/>
    </row>
    <row r="60" spans="1:9" s="1" customFormat="1" ht="94.5" x14ac:dyDescent="0.25">
      <c r="A60" s="49" t="s">
        <v>73</v>
      </c>
      <c r="B60" s="42" t="s">
        <v>68</v>
      </c>
      <c r="C60" s="15">
        <v>90</v>
      </c>
      <c r="D60" s="15">
        <v>90</v>
      </c>
      <c r="E60" s="15">
        <v>94</v>
      </c>
      <c r="F60" s="16">
        <v>8653.9699999999993</v>
      </c>
      <c r="G60" s="16">
        <v>8653.9699999999993</v>
      </c>
      <c r="H60" s="17">
        <v>8653.9699999999993</v>
      </c>
      <c r="I60" s="2"/>
    </row>
    <row r="61" spans="1:9" ht="94.5" x14ac:dyDescent="0.25">
      <c r="A61" s="49" t="s">
        <v>74</v>
      </c>
      <c r="B61" s="42" t="s">
        <v>68</v>
      </c>
      <c r="C61" s="15">
        <v>37</v>
      </c>
      <c r="D61" s="15">
        <v>37</v>
      </c>
      <c r="E61" s="15">
        <v>43</v>
      </c>
      <c r="F61" s="16">
        <v>3558.77</v>
      </c>
      <c r="G61" s="16">
        <v>3558.77</v>
      </c>
      <c r="H61" s="17">
        <v>3558.77</v>
      </c>
      <c r="I61" s="2"/>
    </row>
    <row r="62" spans="1:9" ht="31.5" x14ac:dyDescent="0.25">
      <c r="A62" s="49" t="s">
        <v>364</v>
      </c>
      <c r="B62" s="42" t="s">
        <v>107</v>
      </c>
      <c r="C62" s="15">
        <v>206943</v>
      </c>
      <c r="D62" s="15">
        <v>56772</v>
      </c>
      <c r="E62" s="15">
        <v>56772</v>
      </c>
      <c r="F62" s="16">
        <v>197345.29</v>
      </c>
      <c r="G62" s="16">
        <v>92950.7</v>
      </c>
      <c r="H62" s="17">
        <v>92950.7</v>
      </c>
      <c r="I62" s="2"/>
    </row>
    <row r="63" spans="1:9" ht="31.5" x14ac:dyDescent="0.25">
      <c r="A63" s="49" t="s">
        <v>75</v>
      </c>
      <c r="B63" s="42" t="s">
        <v>107</v>
      </c>
      <c r="C63" s="15">
        <v>31650</v>
      </c>
      <c r="D63" s="15">
        <v>0</v>
      </c>
      <c r="E63" s="15">
        <v>0</v>
      </c>
      <c r="F63" s="16">
        <v>33042.980000000003</v>
      </c>
      <c r="G63" s="16"/>
      <c r="H63" s="17"/>
      <c r="I63" s="2"/>
    </row>
    <row r="64" spans="1:9" ht="47.25" x14ac:dyDescent="0.25">
      <c r="A64" s="49" t="s">
        <v>76</v>
      </c>
      <c r="B64" s="42" t="s">
        <v>104</v>
      </c>
      <c r="C64" s="15">
        <v>186</v>
      </c>
      <c r="D64" s="15">
        <v>186</v>
      </c>
      <c r="E64" s="15">
        <v>188</v>
      </c>
      <c r="F64" s="16">
        <v>19861.82</v>
      </c>
      <c r="G64" s="16">
        <v>20045.509999999998</v>
      </c>
      <c r="H64" s="17">
        <v>20045.509999999998</v>
      </c>
      <c r="I64" s="2"/>
    </row>
    <row r="65" spans="1:8" s="5" customFormat="1" ht="15.75" x14ac:dyDescent="0.25">
      <c r="A65" s="54" t="s">
        <v>53</v>
      </c>
      <c r="B65" s="55"/>
      <c r="C65" s="44" t="s">
        <v>54</v>
      </c>
      <c r="D65" s="44" t="s">
        <v>54</v>
      </c>
      <c r="E65" s="44" t="s">
        <v>54</v>
      </c>
      <c r="F65" s="53">
        <f>SUM(F41:F64)</f>
        <v>1522203.4800000004</v>
      </c>
      <c r="G65" s="53">
        <f>SUM(G41:G64)</f>
        <v>1383573.73</v>
      </c>
      <c r="H65" s="53">
        <f>SUM(H41:H64)</f>
        <v>1383573.73</v>
      </c>
    </row>
    <row r="66" spans="1:8" s="3" customFormat="1" ht="15.75" x14ac:dyDescent="0.25">
      <c r="A66" s="74" t="s">
        <v>96</v>
      </c>
      <c r="B66" s="74"/>
      <c r="C66" s="74"/>
      <c r="D66" s="74"/>
      <c r="E66" s="74"/>
      <c r="F66" s="74"/>
      <c r="G66" s="74"/>
      <c r="H66" s="74"/>
    </row>
    <row r="67" spans="1:8" ht="31.5" x14ac:dyDescent="0.25">
      <c r="A67" s="49" t="s">
        <v>97</v>
      </c>
      <c r="B67" s="42" t="s">
        <v>106</v>
      </c>
      <c r="C67" s="6">
        <v>75</v>
      </c>
      <c r="D67" s="6">
        <v>71</v>
      </c>
      <c r="E67" s="6">
        <v>75</v>
      </c>
      <c r="F67" s="8">
        <v>2102.6799999999998</v>
      </c>
      <c r="G67" s="8">
        <v>1938.1</v>
      </c>
      <c r="H67" s="8">
        <v>1938.1</v>
      </c>
    </row>
    <row r="68" spans="1:8" ht="47.25" x14ac:dyDescent="0.25">
      <c r="A68" s="49" t="s">
        <v>98</v>
      </c>
      <c r="B68" s="42" t="s">
        <v>106</v>
      </c>
      <c r="C68" s="6">
        <v>75</v>
      </c>
      <c r="D68" s="6">
        <v>71</v>
      </c>
      <c r="E68" s="6">
        <v>75</v>
      </c>
      <c r="F68" s="8">
        <v>45620.18</v>
      </c>
      <c r="G68" s="8">
        <v>40992.86</v>
      </c>
      <c r="H68" s="8">
        <v>40700.089999999997</v>
      </c>
    </row>
    <row r="69" spans="1:8" ht="15.75" x14ac:dyDescent="0.25">
      <c r="A69" s="49" t="s">
        <v>99</v>
      </c>
      <c r="B69" s="42" t="s">
        <v>106</v>
      </c>
      <c r="C69" s="6">
        <v>75</v>
      </c>
      <c r="D69" s="6">
        <v>71</v>
      </c>
      <c r="E69" s="6">
        <v>75</v>
      </c>
      <c r="F69" s="8">
        <v>4205.3599999999997</v>
      </c>
      <c r="G69" s="8">
        <v>3876.2</v>
      </c>
      <c r="H69" s="8">
        <v>3876.2</v>
      </c>
    </row>
    <row r="70" spans="1:8" ht="63" x14ac:dyDescent="0.25">
      <c r="A70" s="49" t="s">
        <v>100</v>
      </c>
      <c r="B70" s="42" t="s">
        <v>106</v>
      </c>
      <c r="C70" s="6">
        <v>975</v>
      </c>
      <c r="D70" s="6">
        <v>977</v>
      </c>
      <c r="E70" s="6">
        <v>977</v>
      </c>
      <c r="F70" s="8">
        <v>13515.41</v>
      </c>
      <c r="G70" s="8">
        <v>12799.98</v>
      </c>
      <c r="H70" s="8">
        <v>12799.98</v>
      </c>
    </row>
    <row r="71" spans="1:8" ht="15.75" x14ac:dyDescent="0.25">
      <c r="A71" s="49" t="s">
        <v>101</v>
      </c>
      <c r="B71" s="42" t="s">
        <v>106</v>
      </c>
      <c r="C71" s="6">
        <v>10</v>
      </c>
      <c r="D71" s="6">
        <v>10</v>
      </c>
      <c r="E71" s="6">
        <v>15</v>
      </c>
      <c r="F71" s="8">
        <v>1577.01</v>
      </c>
      <c r="G71" s="8">
        <v>1535.23</v>
      </c>
      <c r="H71" s="8">
        <v>1535.23</v>
      </c>
    </row>
    <row r="72" spans="1:8" ht="47.25" x14ac:dyDescent="0.25">
      <c r="A72" s="49" t="s">
        <v>102</v>
      </c>
      <c r="B72" s="42" t="s">
        <v>106</v>
      </c>
      <c r="C72" s="6">
        <v>40</v>
      </c>
      <c r="D72" s="6">
        <v>40</v>
      </c>
      <c r="E72" s="6">
        <v>40</v>
      </c>
      <c r="F72" s="10">
        <v>5890.26</v>
      </c>
      <c r="G72" s="8">
        <v>5533.93</v>
      </c>
      <c r="H72" s="8">
        <v>5533.93</v>
      </c>
    </row>
    <row r="73" spans="1:8" ht="141.75" x14ac:dyDescent="0.25">
      <c r="A73" s="49" t="s">
        <v>354</v>
      </c>
      <c r="B73" s="42" t="s">
        <v>106</v>
      </c>
      <c r="C73" s="6">
        <v>7569</v>
      </c>
      <c r="D73" s="6">
        <v>7372</v>
      </c>
      <c r="E73" s="6">
        <v>7807</v>
      </c>
      <c r="F73" s="10">
        <v>326574.09999999998</v>
      </c>
      <c r="G73" s="8">
        <v>375790.56</v>
      </c>
      <c r="H73" s="8">
        <v>375790.56</v>
      </c>
    </row>
    <row r="74" spans="1:8" ht="141.75" x14ac:dyDescent="0.25">
      <c r="A74" s="49" t="s">
        <v>355</v>
      </c>
      <c r="B74" s="42" t="s">
        <v>106</v>
      </c>
      <c r="C74" s="6">
        <v>13712</v>
      </c>
      <c r="D74" s="6">
        <v>15399</v>
      </c>
      <c r="E74" s="6">
        <v>15510</v>
      </c>
      <c r="F74" s="8">
        <v>120841.29700000001</v>
      </c>
      <c r="G74" s="8">
        <v>131667.28</v>
      </c>
      <c r="H74" s="8">
        <v>129498.21</v>
      </c>
    </row>
    <row r="75" spans="1:8" ht="126" x14ac:dyDescent="0.25">
      <c r="A75" s="49" t="s">
        <v>356</v>
      </c>
      <c r="B75" s="42" t="s">
        <v>106</v>
      </c>
      <c r="C75" s="6">
        <v>2067</v>
      </c>
      <c r="D75" s="6">
        <v>2108</v>
      </c>
      <c r="E75" s="6">
        <v>2125</v>
      </c>
      <c r="F75" s="8">
        <v>679708.12</v>
      </c>
      <c r="G75" s="8">
        <v>710169.92</v>
      </c>
      <c r="H75" s="8">
        <v>708667.2</v>
      </c>
    </row>
    <row r="76" spans="1:8" ht="47.25" x14ac:dyDescent="0.25">
      <c r="A76" s="49" t="s">
        <v>103</v>
      </c>
      <c r="B76" s="42" t="s">
        <v>104</v>
      </c>
      <c r="C76" s="6">
        <v>25079</v>
      </c>
      <c r="D76" s="6">
        <v>25079</v>
      </c>
      <c r="E76" s="6">
        <v>25802</v>
      </c>
      <c r="F76" s="8">
        <v>4429</v>
      </c>
      <c r="G76" s="8">
        <v>3903.3</v>
      </c>
      <c r="H76" s="8">
        <v>3903.3</v>
      </c>
    </row>
    <row r="77" spans="1:8" s="1" customFormat="1" ht="31.5" x14ac:dyDescent="0.25">
      <c r="A77" s="49" t="s">
        <v>208</v>
      </c>
      <c r="B77" s="61" t="s">
        <v>106</v>
      </c>
      <c r="C77" s="9">
        <v>68467</v>
      </c>
      <c r="D77" s="9">
        <v>69443</v>
      </c>
      <c r="E77" s="9">
        <v>74279</v>
      </c>
      <c r="F77" s="10">
        <v>40301.42</v>
      </c>
      <c r="G77" s="10">
        <v>46145.599999999999</v>
      </c>
      <c r="H77" s="10">
        <v>46145.599999999999</v>
      </c>
    </row>
    <row r="78" spans="1:8" s="1" customFormat="1" ht="78.75" x14ac:dyDescent="0.25">
      <c r="A78" s="49" t="s">
        <v>209</v>
      </c>
      <c r="B78" s="61" t="s">
        <v>106</v>
      </c>
      <c r="C78" s="9">
        <v>685</v>
      </c>
      <c r="D78" s="9">
        <v>614</v>
      </c>
      <c r="E78" s="9">
        <v>609</v>
      </c>
      <c r="F78" s="10">
        <v>3366.02</v>
      </c>
      <c r="G78" s="10">
        <v>2254.79</v>
      </c>
      <c r="H78" s="10">
        <v>2254.79</v>
      </c>
    </row>
    <row r="79" spans="1:8" s="1" customFormat="1" ht="47.25" x14ac:dyDescent="0.25">
      <c r="A79" s="49" t="s">
        <v>210</v>
      </c>
      <c r="B79" s="61" t="s">
        <v>106</v>
      </c>
      <c r="C79" s="9">
        <v>4037</v>
      </c>
      <c r="D79" s="9">
        <v>3837</v>
      </c>
      <c r="E79" s="9">
        <v>3691</v>
      </c>
      <c r="F79" s="10">
        <v>11423.08</v>
      </c>
      <c r="G79" s="10">
        <v>11362.5</v>
      </c>
      <c r="H79" s="10">
        <v>11362.5</v>
      </c>
    </row>
    <row r="80" spans="1:8" s="1" customFormat="1" ht="78.75" x14ac:dyDescent="0.25">
      <c r="A80" s="49" t="s">
        <v>211</v>
      </c>
      <c r="B80" s="61" t="s">
        <v>106</v>
      </c>
      <c r="C80" s="9">
        <v>7862</v>
      </c>
      <c r="D80" s="9">
        <v>2779</v>
      </c>
      <c r="E80" s="9">
        <v>2804</v>
      </c>
      <c r="F80" s="10">
        <v>14932.28</v>
      </c>
      <c r="G80" s="10">
        <v>8164.45</v>
      </c>
      <c r="H80" s="10">
        <v>8164.45</v>
      </c>
    </row>
    <row r="81" spans="1:8" s="4" customFormat="1" ht="15.75" x14ac:dyDescent="0.25">
      <c r="A81" s="56" t="s">
        <v>53</v>
      </c>
      <c r="B81" s="43"/>
      <c r="C81" s="44" t="s">
        <v>54</v>
      </c>
      <c r="D81" s="44" t="s">
        <v>54</v>
      </c>
      <c r="E81" s="44" t="s">
        <v>54</v>
      </c>
      <c r="F81" s="53">
        <f>SUM(F67:F80)</f>
        <v>1274486.2169999999</v>
      </c>
      <c r="G81" s="53">
        <f t="shared" ref="G81:H81" si="1">SUM(G67:G80)</f>
        <v>1356134.7000000002</v>
      </c>
      <c r="H81" s="53">
        <f t="shared" si="1"/>
        <v>1352170.1400000001</v>
      </c>
    </row>
    <row r="82" spans="1:8" ht="15.75" x14ac:dyDescent="0.25">
      <c r="A82" s="74" t="s">
        <v>108</v>
      </c>
      <c r="B82" s="74"/>
      <c r="C82" s="74"/>
      <c r="D82" s="74"/>
      <c r="E82" s="74"/>
      <c r="F82" s="74"/>
      <c r="G82" s="74"/>
      <c r="H82" s="74"/>
    </row>
    <row r="83" spans="1:8" ht="47.25" x14ac:dyDescent="0.25">
      <c r="A83" s="49" t="s">
        <v>109</v>
      </c>
      <c r="B83" s="42" t="s">
        <v>68</v>
      </c>
      <c r="C83" s="6">
        <v>214000</v>
      </c>
      <c r="D83" s="6">
        <v>214000</v>
      </c>
      <c r="E83" s="6">
        <v>128402</v>
      </c>
      <c r="F83" s="7">
        <v>18606.64</v>
      </c>
      <c r="G83" s="7">
        <v>18790.54</v>
      </c>
      <c r="H83" s="8">
        <f t="shared" ref="H83:H87" si="2">G83</f>
        <v>18790.54</v>
      </c>
    </row>
    <row r="84" spans="1:8" ht="47.25" x14ac:dyDescent="0.25">
      <c r="A84" s="49" t="s">
        <v>110</v>
      </c>
      <c r="B84" s="42" t="s">
        <v>68</v>
      </c>
      <c r="C84" s="6">
        <v>29560</v>
      </c>
      <c r="D84" s="6">
        <v>29560</v>
      </c>
      <c r="E84" s="6">
        <v>83608</v>
      </c>
      <c r="F84" s="7">
        <v>2584.2600000000002</v>
      </c>
      <c r="G84" s="7">
        <v>2609.8000000000002</v>
      </c>
      <c r="H84" s="8">
        <f t="shared" si="2"/>
        <v>2609.8000000000002</v>
      </c>
    </row>
    <row r="85" spans="1:8" ht="31.5" x14ac:dyDescent="0.25">
      <c r="A85" s="49" t="s">
        <v>111</v>
      </c>
      <c r="B85" s="42" t="s">
        <v>68</v>
      </c>
      <c r="C85" s="6">
        <v>20477</v>
      </c>
      <c r="D85" s="6">
        <v>20477</v>
      </c>
      <c r="E85" s="6">
        <v>12289</v>
      </c>
      <c r="F85" s="7">
        <v>3617.96</v>
      </c>
      <c r="G85" s="7">
        <v>3653.71</v>
      </c>
      <c r="H85" s="8">
        <f t="shared" si="2"/>
        <v>3653.71</v>
      </c>
    </row>
    <row r="86" spans="1:8" ht="47.25" x14ac:dyDescent="0.25">
      <c r="A86" s="49" t="s">
        <v>112</v>
      </c>
      <c r="B86" s="42" t="s">
        <v>68</v>
      </c>
      <c r="C86" s="6">
        <v>617950</v>
      </c>
      <c r="D86" s="6">
        <v>617950</v>
      </c>
      <c r="E86" s="6">
        <v>618142</v>
      </c>
      <c r="F86" s="7">
        <v>14988.68</v>
      </c>
      <c r="G86" s="7">
        <v>15136.82</v>
      </c>
      <c r="H86" s="8">
        <f t="shared" si="2"/>
        <v>15136.82</v>
      </c>
    </row>
    <row r="87" spans="1:8" ht="31.5" x14ac:dyDescent="0.25">
      <c r="A87" s="49" t="s">
        <v>113</v>
      </c>
      <c r="B87" s="42" t="s">
        <v>68</v>
      </c>
      <c r="C87" s="6">
        <v>1750000</v>
      </c>
      <c r="D87" s="6">
        <v>1750000</v>
      </c>
      <c r="E87" s="6">
        <v>1750100</v>
      </c>
      <c r="F87" s="7">
        <v>11887.58</v>
      </c>
      <c r="G87" s="7">
        <v>12005.07</v>
      </c>
      <c r="H87" s="8">
        <f t="shared" si="2"/>
        <v>12005.07</v>
      </c>
    </row>
    <row r="88" spans="1:8" ht="47.25" x14ac:dyDescent="0.25">
      <c r="A88" s="49" t="s">
        <v>114</v>
      </c>
      <c r="B88" s="42" t="s">
        <v>106</v>
      </c>
      <c r="C88" s="9">
        <v>321930</v>
      </c>
      <c r="D88" s="9">
        <v>321930</v>
      </c>
      <c r="E88" s="9">
        <v>183499</v>
      </c>
      <c r="F88" s="10">
        <v>42215.040000000001</v>
      </c>
      <c r="G88" s="10">
        <v>41453.199999999997</v>
      </c>
      <c r="H88" s="10">
        <v>41453.199999999997</v>
      </c>
    </row>
    <row r="89" spans="1:8" ht="47.25" x14ac:dyDescent="0.25">
      <c r="A89" s="49" t="s">
        <v>115</v>
      </c>
      <c r="B89" s="42" t="s">
        <v>68</v>
      </c>
      <c r="C89" s="15">
        <v>239486</v>
      </c>
      <c r="D89" s="15">
        <v>239486</v>
      </c>
      <c r="E89" s="15">
        <v>243940</v>
      </c>
      <c r="F89" s="16">
        <v>19726.349999999999</v>
      </c>
      <c r="G89" s="16">
        <v>24239.72</v>
      </c>
      <c r="H89" s="17">
        <v>24239.72</v>
      </c>
    </row>
    <row r="90" spans="1:8" ht="31.5" x14ac:dyDescent="0.25">
      <c r="A90" s="49" t="s">
        <v>116</v>
      </c>
      <c r="B90" s="42" t="s">
        <v>68</v>
      </c>
      <c r="C90" s="15">
        <v>431</v>
      </c>
      <c r="D90" s="15">
        <v>431</v>
      </c>
      <c r="E90" s="15">
        <v>456</v>
      </c>
      <c r="F90" s="16">
        <v>14959.3</v>
      </c>
      <c r="G90" s="16">
        <v>13609.380000000001</v>
      </c>
      <c r="H90" s="17">
        <v>13609.380000000001</v>
      </c>
    </row>
    <row r="91" spans="1:8" ht="31.5" x14ac:dyDescent="0.25">
      <c r="A91" s="49" t="s">
        <v>117</v>
      </c>
      <c r="B91" s="42" t="s">
        <v>68</v>
      </c>
      <c r="C91" s="15">
        <v>41</v>
      </c>
      <c r="D91" s="15">
        <v>41</v>
      </c>
      <c r="E91" s="15">
        <v>58</v>
      </c>
      <c r="F91" s="16">
        <v>4472.03</v>
      </c>
      <c r="G91" s="16">
        <v>5252.02</v>
      </c>
      <c r="H91" s="17">
        <v>5252.02</v>
      </c>
    </row>
    <row r="92" spans="1:8" ht="31.5" x14ac:dyDescent="0.25">
      <c r="A92" s="49" t="s">
        <v>118</v>
      </c>
      <c r="B92" s="42" t="s">
        <v>68</v>
      </c>
      <c r="C92" s="15">
        <v>69</v>
      </c>
      <c r="D92" s="15">
        <v>69</v>
      </c>
      <c r="E92" s="15">
        <v>59</v>
      </c>
      <c r="F92" s="16">
        <v>3067.92</v>
      </c>
      <c r="G92" s="16">
        <v>3314.65</v>
      </c>
      <c r="H92" s="17">
        <v>3314.65</v>
      </c>
    </row>
    <row r="93" spans="1:8" ht="47.25" x14ac:dyDescent="0.25">
      <c r="A93" s="49" t="s">
        <v>119</v>
      </c>
      <c r="B93" s="42" t="s">
        <v>201</v>
      </c>
      <c r="C93" s="18">
        <v>498409</v>
      </c>
      <c r="D93" s="18">
        <v>498409</v>
      </c>
      <c r="E93" s="15">
        <v>507892</v>
      </c>
      <c r="F93" s="16">
        <v>922.61</v>
      </c>
      <c r="G93" s="16">
        <v>1378.99</v>
      </c>
      <c r="H93" s="17">
        <v>1378.99</v>
      </c>
    </row>
    <row r="94" spans="1:8" ht="31.5" x14ac:dyDescent="0.25">
      <c r="A94" s="49" t="s">
        <v>120</v>
      </c>
      <c r="B94" s="42" t="s">
        <v>68</v>
      </c>
      <c r="C94" s="15">
        <v>828</v>
      </c>
      <c r="D94" s="15">
        <v>828</v>
      </c>
      <c r="E94" s="15">
        <v>826</v>
      </c>
      <c r="F94" s="16">
        <v>8533.93</v>
      </c>
      <c r="G94" s="16">
        <v>8659.7900000000009</v>
      </c>
      <c r="H94" s="17">
        <v>8659.7900000000009</v>
      </c>
    </row>
    <row r="95" spans="1:8" ht="31.5" x14ac:dyDescent="0.25">
      <c r="A95" s="49" t="s">
        <v>121</v>
      </c>
      <c r="B95" s="42" t="s">
        <v>60</v>
      </c>
      <c r="C95" s="15">
        <v>8500</v>
      </c>
      <c r="D95" s="15">
        <v>8500</v>
      </c>
      <c r="E95" s="15">
        <v>9031.25</v>
      </c>
      <c r="F95" s="16">
        <v>5907.26</v>
      </c>
      <c r="G95" s="16">
        <v>5903.32</v>
      </c>
      <c r="H95" s="17">
        <v>5903.32</v>
      </c>
    </row>
    <row r="96" spans="1:8" ht="94.5" x14ac:dyDescent="0.25">
      <c r="A96" s="49" t="s">
        <v>122</v>
      </c>
      <c r="B96" s="42" t="s">
        <v>201</v>
      </c>
      <c r="C96" s="11">
        <v>579126.61</v>
      </c>
      <c r="D96" s="11">
        <v>579126.61</v>
      </c>
      <c r="E96" s="11">
        <v>579126.61</v>
      </c>
      <c r="F96" s="7">
        <v>23189.41</v>
      </c>
      <c r="G96" s="7">
        <v>15898.48</v>
      </c>
      <c r="H96" s="8">
        <f t="shared" ref="H96:H99" si="3">G96</f>
        <v>15898.48</v>
      </c>
    </row>
    <row r="97" spans="1:8" ht="31.5" x14ac:dyDescent="0.25">
      <c r="A97" s="49" t="s">
        <v>123</v>
      </c>
      <c r="B97" s="42" t="s">
        <v>106</v>
      </c>
      <c r="C97" s="11">
        <v>31494</v>
      </c>
      <c r="D97" s="11">
        <v>31494</v>
      </c>
      <c r="E97" s="11">
        <v>21249</v>
      </c>
      <c r="F97" s="7">
        <v>11282.52</v>
      </c>
      <c r="G97" s="7">
        <v>9435.99</v>
      </c>
      <c r="H97" s="8">
        <f t="shared" si="3"/>
        <v>9435.99</v>
      </c>
    </row>
    <row r="98" spans="1:8" ht="15.75" x14ac:dyDescent="0.25">
      <c r="A98" s="49" t="s">
        <v>124</v>
      </c>
      <c r="B98" s="42" t="s">
        <v>68</v>
      </c>
      <c r="C98" s="11">
        <v>200</v>
      </c>
      <c r="D98" s="11">
        <v>200</v>
      </c>
      <c r="E98" s="11">
        <v>400</v>
      </c>
      <c r="F98" s="7">
        <v>309</v>
      </c>
      <c r="G98" s="7">
        <v>332.5</v>
      </c>
      <c r="H98" s="8">
        <f t="shared" si="3"/>
        <v>332.5</v>
      </c>
    </row>
    <row r="99" spans="1:8" ht="78.75" x14ac:dyDescent="0.25">
      <c r="A99" s="49" t="s">
        <v>125</v>
      </c>
      <c r="B99" s="42" t="s">
        <v>68</v>
      </c>
      <c r="C99" s="11">
        <v>7</v>
      </c>
      <c r="D99" s="11">
        <v>7</v>
      </c>
      <c r="E99" s="11">
        <v>7</v>
      </c>
      <c r="F99" s="7">
        <v>993.73</v>
      </c>
      <c r="G99" s="7">
        <v>1030.78</v>
      </c>
      <c r="H99" s="8">
        <f t="shared" si="3"/>
        <v>1030.78</v>
      </c>
    </row>
    <row r="100" spans="1:8" ht="63" x14ac:dyDescent="0.25">
      <c r="A100" s="49" t="s">
        <v>126</v>
      </c>
      <c r="B100" s="42" t="s">
        <v>68</v>
      </c>
      <c r="C100" s="15">
        <v>30</v>
      </c>
      <c r="D100" s="15">
        <v>30</v>
      </c>
      <c r="E100" s="15">
        <v>28</v>
      </c>
      <c r="F100" s="16">
        <v>4258.8</v>
      </c>
      <c r="G100" s="16">
        <v>4422.3</v>
      </c>
      <c r="H100" s="17">
        <v>4422.3</v>
      </c>
    </row>
    <row r="101" spans="1:8" ht="63" x14ac:dyDescent="0.25">
      <c r="A101" s="49" t="s">
        <v>127</v>
      </c>
      <c r="B101" s="42" t="s">
        <v>68</v>
      </c>
      <c r="C101" s="11">
        <v>4</v>
      </c>
      <c r="D101" s="11">
        <v>4</v>
      </c>
      <c r="E101" s="11">
        <v>4</v>
      </c>
      <c r="F101" s="7">
        <v>617.9</v>
      </c>
      <c r="G101" s="7">
        <v>665.05</v>
      </c>
      <c r="H101" s="8">
        <f t="shared" ref="H101:H103" si="4">G101</f>
        <v>665.05</v>
      </c>
    </row>
    <row r="102" spans="1:8" ht="15.75" x14ac:dyDescent="0.25">
      <c r="A102" s="49" t="s">
        <v>128</v>
      </c>
      <c r="B102" s="42" t="s">
        <v>68</v>
      </c>
      <c r="C102" s="11">
        <v>25</v>
      </c>
      <c r="D102" s="11">
        <v>25</v>
      </c>
      <c r="E102" s="11">
        <v>25</v>
      </c>
      <c r="F102" s="7">
        <v>909</v>
      </c>
      <c r="G102" s="7">
        <v>932.5</v>
      </c>
      <c r="H102" s="8">
        <f t="shared" si="4"/>
        <v>932.5</v>
      </c>
    </row>
    <row r="103" spans="1:8" ht="78.75" x14ac:dyDescent="0.25">
      <c r="A103" s="49" t="s">
        <v>213</v>
      </c>
      <c r="B103" s="42" t="s">
        <v>68</v>
      </c>
      <c r="C103" s="11">
        <v>17</v>
      </c>
      <c r="D103" s="11">
        <v>17</v>
      </c>
      <c r="E103" s="11">
        <v>16</v>
      </c>
      <c r="F103" s="7">
        <v>3858.6</v>
      </c>
      <c r="G103" s="7">
        <v>3993.2</v>
      </c>
      <c r="H103" s="8">
        <f t="shared" si="4"/>
        <v>3993.2</v>
      </c>
    </row>
    <row r="104" spans="1:8" ht="78.75" x14ac:dyDescent="0.25">
      <c r="A104" s="49" t="s">
        <v>129</v>
      </c>
      <c r="B104" s="42" t="s">
        <v>68</v>
      </c>
      <c r="C104" s="15">
        <v>30</v>
      </c>
      <c r="D104" s="15">
        <v>30</v>
      </c>
      <c r="E104" s="15">
        <v>20</v>
      </c>
      <c r="F104" s="16">
        <v>3443.2</v>
      </c>
      <c r="G104" s="16">
        <v>3368</v>
      </c>
      <c r="H104" s="17">
        <v>3368</v>
      </c>
    </row>
    <row r="105" spans="1:8" ht="78.75" x14ac:dyDescent="0.25">
      <c r="A105" s="49" t="s">
        <v>130</v>
      </c>
      <c r="B105" s="42" t="s">
        <v>68</v>
      </c>
      <c r="C105" s="11">
        <v>40</v>
      </c>
      <c r="D105" s="11">
        <v>40</v>
      </c>
      <c r="E105" s="11">
        <v>40</v>
      </c>
      <c r="F105" s="7">
        <v>15853.8</v>
      </c>
      <c r="G105" s="7">
        <v>15375.6</v>
      </c>
      <c r="H105" s="8">
        <f t="shared" ref="H105:H108" si="5">G105</f>
        <v>15375.6</v>
      </c>
    </row>
    <row r="106" spans="1:8" ht="31.5" x14ac:dyDescent="0.25">
      <c r="A106" s="49" t="s">
        <v>131</v>
      </c>
      <c r="B106" s="42" t="s">
        <v>106</v>
      </c>
      <c r="C106" s="11">
        <v>150437</v>
      </c>
      <c r="D106" s="11">
        <v>150437</v>
      </c>
      <c r="E106" s="11">
        <v>68362</v>
      </c>
      <c r="F106" s="7">
        <v>68199.600000000006</v>
      </c>
      <c r="G106" s="7">
        <v>65279.68</v>
      </c>
      <c r="H106" s="8">
        <f t="shared" si="5"/>
        <v>65279.68</v>
      </c>
    </row>
    <row r="107" spans="1:8" ht="31.5" x14ac:dyDescent="0.25">
      <c r="A107" s="49" t="s">
        <v>132</v>
      </c>
      <c r="B107" s="42" t="s">
        <v>106</v>
      </c>
      <c r="C107" s="11">
        <v>6360</v>
      </c>
      <c r="D107" s="11">
        <v>1560</v>
      </c>
      <c r="E107" s="11">
        <v>767</v>
      </c>
      <c r="F107" s="7">
        <v>4781.18</v>
      </c>
      <c r="G107" s="7">
        <v>2109.64</v>
      </c>
      <c r="H107" s="8">
        <f t="shared" si="5"/>
        <v>2109.64</v>
      </c>
    </row>
    <row r="108" spans="1:8" ht="31.5" x14ac:dyDescent="0.25">
      <c r="A108" s="49" t="s">
        <v>133</v>
      </c>
      <c r="B108" s="42" t="s">
        <v>106</v>
      </c>
      <c r="C108" s="11">
        <v>3450</v>
      </c>
      <c r="D108" s="11">
        <v>3450</v>
      </c>
      <c r="E108" s="11">
        <v>1445</v>
      </c>
      <c r="F108" s="7">
        <v>1602.16</v>
      </c>
      <c r="G108" s="7">
        <v>1070.6199999999999</v>
      </c>
      <c r="H108" s="8">
        <f t="shared" si="5"/>
        <v>1070.6199999999999</v>
      </c>
    </row>
    <row r="109" spans="1:8" ht="47.25" x14ac:dyDescent="0.25">
      <c r="A109" s="49" t="s">
        <v>134</v>
      </c>
      <c r="B109" s="42" t="s">
        <v>106</v>
      </c>
      <c r="C109" s="11">
        <v>400</v>
      </c>
      <c r="D109" s="11">
        <v>0</v>
      </c>
      <c r="E109" s="11">
        <v>0</v>
      </c>
      <c r="F109" s="7">
        <v>298.44</v>
      </c>
      <c r="G109" s="7">
        <v>0</v>
      </c>
      <c r="H109" s="8">
        <v>0</v>
      </c>
    </row>
    <row r="110" spans="1:8" ht="31.5" x14ac:dyDescent="0.25">
      <c r="A110" s="49" t="s">
        <v>135</v>
      </c>
      <c r="B110" s="42" t="s">
        <v>106</v>
      </c>
      <c r="C110" s="11">
        <v>3320</v>
      </c>
      <c r="D110" s="11">
        <v>3320</v>
      </c>
      <c r="E110" s="11">
        <v>3263</v>
      </c>
      <c r="F110" s="7">
        <v>1495.28</v>
      </c>
      <c r="G110" s="7">
        <v>1456.7</v>
      </c>
      <c r="H110" s="8">
        <f t="shared" ref="H110" si="6">G110</f>
        <v>1456.7</v>
      </c>
    </row>
    <row r="111" spans="1:8" ht="31.5" x14ac:dyDescent="0.25">
      <c r="A111" s="49" t="s">
        <v>136</v>
      </c>
      <c r="B111" s="42" t="s">
        <v>106</v>
      </c>
      <c r="C111" s="15">
        <v>630</v>
      </c>
      <c r="D111" s="15">
        <v>630</v>
      </c>
      <c r="E111" s="15">
        <v>415</v>
      </c>
      <c r="F111" s="16">
        <v>298.44</v>
      </c>
      <c r="G111" s="16">
        <v>1274.67</v>
      </c>
      <c r="H111" s="17">
        <v>1274.67</v>
      </c>
    </row>
    <row r="112" spans="1:8" ht="31.5" x14ac:dyDescent="0.25">
      <c r="A112" s="49" t="s">
        <v>137</v>
      </c>
      <c r="B112" s="42" t="s">
        <v>68</v>
      </c>
      <c r="C112" s="11">
        <v>12</v>
      </c>
      <c r="D112" s="11">
        <v>12</v>
      </c>
      <c r="E112" s="11">
        <v>12</v>
      </c>
      <c r="F112" s="7">
        <v>53031.33</v>
      </c>
      <c r="G112" s="7">
        <v>61207.03</v>
      </c>
      <c r="H112" s="8">
        <f t="shared" ref="H112" si="7">G112</f>
        <v>61207.03</v>
      </c>
    </row>
    <row r="113" spans="1:8" ht="31.5" x14ac:dyDescent="0.25">
      <c r="A113" s="49" t="s">
        <v>138</v>
      </c>
      <c r="B113" s="42" t="s">
        <v>106</v>
      </c>
      <c r="C113" s="11">
        <v>413</v>
      </c>
      <c r="D113" s="11">
        <v>413</v>
      </c>
      <c r="E113" s="11">
        <v>442</v>
      </c>
      <c r="F113" s="7">
        <v>134.19999999999999</v>
      </c>
      <c r="G113" s="7">
        <v>151.01</v>
      </c>
      <c r="H113" s="8">
        <f t="shared" ref="H113:H115" si="8">G113</f>
        <v>151.01</v>
      </c>
    </row>
    <row r="114" spans="1:8" ht="78.75" x14ac:dyDescent="0.25">
      <c r="A114" s="49" t="s">
        <v>139</v>
      </c>
      <c r="B114" s="42" t="s">
        <v>106</v>
      </c>
      <c r="C114" s="11">
        <v>900</v>
      </c>
      <c r="D114" s="11">
        <v>900</v>
      </c>
      <c r="E114" s="11">
        <v>260</v>
      </c>
      <c r="F114" s="7">
        <v>418.08</v>
      </c>
      <c r="G114" s="7">
        <v>470.45</v>
      </c>
      <c r="H114" s="8">
        <f t="shared" si="8"/>
        <v>470.45</v>
      </c>
    </row>
    <row r="115" spans="1:8" ht="78.75" x14ac:dyDescent="0.25">
      <c r="A115" s="49" t="s">
        <v>140</v>
      </c>
      <c r="B115" s="42" t="s">
        <v>106</v>
      </c>
      <c r="C115" s="11">
        <v>13680</v>
      </c>
      <c r="D115" s="11">
        <v>13860</v>
      </c>
      <c r="E115" s="11">
        <v>13555</v>
      </c>
      <c r="F115" s="7">
        <v>8049.93</v>
      </c>
      <c r="G115" s="7">
        <v>7244.94</v>
      </c>
      <c r="H115" s="8">
        <f t="shared" si="8"/>
        <v>7244.94</v>
      </c>
    </row>
    <row r="116" spans="1:8" ht="47.25" x14ac:dyDescent="0.25">
      <c r="A116" s="49" t="s">
        <v>141</v>
      </c>
      <c r="B116" s="42" t="s">
        <v>68</v>
      </c>
      <c r="C116" s="11">
        <v>10</v>
      </c>
      <c r="D116" s="11">
        <v>10</v>
      </c>
      <c r="E116" s="11">
        <v>10</v>
      </c>
      <c r="F116" s="7">
        <v>6577.31</v>
      </c>
      <c r="G116" s="7">
        <v>7401.23</v>
      </c>
      <c r="H116" s="8">
        <f t="shared" ref="H116:H125" si="9">G116</f>
        <v>7401.23</v>
      </c>
    </row>
    <row r="117" spans="1:8" ht="47.25" x14ac:dyDescent="0.25">
      <c r="A117" s="49" t="s">
        <v>142</v>
      </c>
      <c r="B117" s="42" t="s">
        <v>68</v>
      </c>
      <c r="C117" s="11">
        <v>33</v>
      </c>
      <c r="D117" s="11">
        <v>33</v>
      </c>
      <c r="E117" s="11">
        <v>28</v>
      </c>
      <c r="F117" s="7">
        <v>3016.43</v>
      </c>
      <c r="G117" s="7">
        <v>1065.93</v>
      </c>
      <c r="H117" s="8">
        <f t="shared" si="9"/>
        <v>1065.93</v>
      </c>
    </row>
    <row r="118" spans="1:8" ht="31.5" x14ac:dyDescent="0.25">
      <c r="A118" s="49" t="s">
        <v>143</v>
      </c>
      <c r="B118" s="42" t="s">
        <v>68</v>
      </c>
      <c r="C118" s="11">
        <v>8</v>
      </c>
      <c r="D118" s="11">
        <v>8</v>
      </c>
      <c r="E118" s="11">
        <v>8</v>
      </c>
      <c r="F118" s="7">
        <v>229.64</v>
      </c>
      <c r="G118" s="7">
        <v>258.41000000000003</v>
      </c>
      <c r="H118" s="8">
        <f t="shared" si="9"/>
        <v>258.41000000000003</v>
      </c>
    </row>
    <row r="119" spans="1:8" ht="31.5" x14ac:dyDescent="0.25">
      <c r="A119" s="49" t="s">
        <v>144</v>
      </c>
      <c r="B119" s="42" t="s">
        <v>68</v>
      </c>
      <c r="C119" s="11">
        <v>3</v>
      </c>
      <c r="D119" s="11">
        <v>3</v>
      </c>
      <c r="E119" s="11">
        <v>3</v>
      </c>
      <c r="F119" s="7">
        <v>86.11</v>
      </c>
      <c r="G119" s="7">
        <v>96.93</v>
      </c>
      <c r="H119" s="8">
        <f t="shared" si="9"/>
        <v>96.93</v>
      </c>
    </row>
    <row r="120" spans="1:8" ht="47.25" x14ac:dyDescent="0.25">
      <c r="A120" s="49" t="s">
        <v>145</v>
      </c>
      <c r="B120" s="42" t="s">
        <v>68</v>
      </c>
      <c r="C120" s="11">
        <v>20</v>
      </c>
      <c r="D120" s="11">
        <v>20</v>
      </c>
      <c r="E120" s="11">
        <v>19</v>
      </c>
      <c r="F120" s="7">
        <v>574.01</v>
      </c>
      <c r="G120" s="7">
        <v>645.91</v>
      </c>
      <c r="H120" s="8">
        <f t="shared" si="9"/>
        <v>645.91</v>
      </c>
    </row>
    <row r="121" spans="1:8" ht="31.5" x14ac:dyDescent="0.25">
      <c r="A121" s="49" t="s">
        <v>146</v>
      </c>
      <c r="B121" s="42" t="s">
        <v>68</v>
      </c>
      <c r="C121" s="11">
        <v>24</v>
      </c>
      <c r="D121" s="11">
        <v>24</v>
      </c>
      <c r="E121" s="11">
        <v>21</v>
      </c>
      <c r="F121" s="7">
        <v>688.92</v>
      </c>
      <c r="G121" s="7">
        <v>775.22</v>
      </c>
      <c r="H121" s="8">
        <f t="shared" si="9"/>
        <v>775.22</v>
      </c>
    </row>
    <row r="122" spans="1:8" ht="31.5" x14ac:dyDescent="0.25">
      <c r="A122" s="49" t="s">
        <v>147</v>
      </c>
      <c r="B122" s="42" t="s">
        <v>68</v>
      </c>
      <c r="C122" s="11">
        <v>18</v>
      </c>
      <c r="D122" s="11">
        <v>18</v>
      </c>
      <c r="E122" s="11">
        <v>13</v>
      </c>
      <c r="F122" s="7">
        <v>516.69000000000005</v>
      </c>
      <c r="G122" s="7">
        <v>581.41</v>
      </c>
      <c r="H122" s="8">
        <f t="shared" si="9"/>
        <v>581.41</v>
      </c>
    </row>
    <row r="123" spans="1:8" ht="31.5" x14ac:dyDescent="0.25">
      <c r="A123" s="49" t="s">
        <v>148</v>
      </c>
      <c r="B123" s="42" t="s">
        <v>106</v>
      </c>
      <c r="C123" s="12">
        <v>21750</v>
      </c>
      <c r="D123" s="12">
        <v>22404</v>
      </c>
      <c r="E123" s="12">
        <v>13255</v>
      </c>
      <c r="F123" s="7">
        <v>18726.150000000001</v>
      </c>
      <c r="G123" s="7">
        <v>26535.95</v>
      </c>
      <c r="H123" s="8">
        <f t="shared" si="9"/>
        <v>26535.95</v>
      </c>
    </row>
    <row r="124" spans="1:8" ht="31.5" x14ac:dyDescent="0.25">
      <c r="A124" s="49" t="s">
        <v>149</v>
      </c>
      <c r="B124" s="42" t="s">
        <v>68</v>
      </c>
      <c r="C124" s="12">
        <v>13</v>
      </c>
      <c r="D124" s="12">
        <v>11</v>
      </c>
      <c r="E124" s="12">
        <v>11</v>
      </c>
      <c r="F124" s="7">
        <v>26167.919999999998</v>
      </c>
      <c r="G124" s="7">
        <v>27554.48</v>
      </c>
      <c r="H124" s="8">
        <f t="shared" si="9"/>
        <v>27554.48</v>
      </c>
    </row>
    <row r="125" spans="1:8" ht="31.5" x14ac:dyDescent="0.25">
      <c r="A125" s="49" t="s">
        <v>150</v>
      </c>
      <c r="B125" s="42" t="s">
        <v>106</v>
      </c>
      <c r="C125" s="12">
        <v>9000</v>
      </c>
      <c r="D125" s="11">
        <v>9000</v>
      </c>
      <c r="E125" s="11">
        <v>4392</v>
      </c>
      <c r="F125" s="7">
        <v>11170.17</v>
      </c>
      <c r="G125" s="7">
        <v>11469.15</v>
      </c>
      <c r="H125" s="8">
        <f t="shared" si="9"/>
        <v>11469.15</v>
      </c>
    </row>
    <row r="126" spans="1:8" ht="31.5" x14ac:dyDescent="0.25">
      <c r="A126" s="49" t="s">
        <v>151</v>
      </c>
      <c r="B126" s="42" t="s">
        <v>106</v>
      </c>
      <c r="C126" s="12">
        <v>10000</v>
      </c>
      <c r="D126" s="12">
        <v>8880</v>
      </c>
      <c r="E126" s="12">
        <v>4853</v>
      </c>
      <c r="F126" s="7">
        <v>20676.14</v>
      </c>
      <c r="G126" s="7">
        <v>18860.189999999999</v>
      </c>
      <c r="H126" s="8">
        <f t="shared" ref="H126:H140" si="10">G126</f>
        <v>18860.189999999999</v>
      </c>
    </row>
    <row r="127" spans="1:8" ht="31.5" x14ac:dyDescent="0.25">
      <c r="A127" s="49" t="s">
        <v>152</v>
      </c>
      <c r="B127" s="42" t="s">
        <v>106</v>
      </c>
      <c r="C127" s="12">
        <v>1000</v>
      </c>
      <c r="D127" s="12">
        <v>800</v>
      </c>
      <c r="E127" s="12">
        <v>877</v>
      </c>
      <c r="F127" s="7">
        <v>12965.37</v>
      </c>
      <c r="G127" s="7">
        <v>12979.42</v>
      </c>
      <c r="H127" s="8">
        <f t="shared" si="10"/>
        <v>12979.42</v>
      </c>
    </row>
    <row r="128" spans="1:8" ht="31.5" x14ac:dyDescent="0.25">
      <c r="A128" s="49" t="s">
        <v>153</v>
      </c>
      <c r="B128" s="42" t="s">
        <v>106</v>
      </c>
      <c r="C128" s="12">
        <v>12600</v>
      </c>
      <c r="D128" s="12">
        <v>11650</v>
      </c>
      <c r="E128" s="12">
        <v>10095</v>
      </c>
      <c r="F128" s="7">
        <v>12535.7</v>
      </c>
      <c r="G128" s="7">
        <v>11829.08</v>
      </c>
      <c r="H128" s="8">
        <f t="shared" si="10"/>
        <v>11829.08</v>
      </c>
    </row>
    <row r="129" spans="1:8" ht="31.5" x14ac:dyDescent="0.25">
      <c r="A129" s="49" t="s">
        <v>154</v>
      </c>
      <c r="B129" s="42" t="s">
        <v>106</v>
      </c>
      <c r="C129" s="11">
        <v>1500</v>
      </c>
      <c r="D129" s="11">
        <v>1500</v>
      </c>
      <c r="E129" s="11">
        <v>1710</v>
      </c>
      <c r="F129" s="7">
        <v>4298.82</v>
      </c>
      <c r="G129" s="7">
        <v>4411.8</v>
      </c>
      <c r="H129" s="8">
        <f t="shared" si="10"/>
        <v>4411.8</v>
      </c>
    </row>
    <row r="130" spans="1:8" ht="31.5" x14ac:dyDescent="0.25">
      <c r="A130" s="49" t="s">
        <v>212</v>
      </c>
      <c r="B130" s="42" t="s">
        <v>68</v>
      </c>
      <c r="C130" s="12">
        <v>13</v>
      </c>
      <c r="D130" s="12">
        <v>11</v>
      </c>
      <c r="E130" s="12">
        <v>7</v>
      </c>
      <c r="F130" s="7">
        <v>19375.53</v>
      </c>
      <c r="G130" s="7">
        <v>18434.099999999999</v>
      </c>
      <c r="H130" s="8">
        <f t="shared" si="10"/>
        <v>18434.099999999999</v>
      </c>
    </row>
    <row r="131" spans="1:8" ht="15.75" x14ac:dyDescent="0.25">
      <c r="A131" s="49" t="s">
        <v>155</v>
      </c>
      <c r="B131" s="42" t="s">
        <v>68</v>
      </c>
      <c r="C131" s="11">
        <v>32</v>
      </c>
      <c r="D131" s="11">
        <v>34</v>
      </c>
      <c r="E131" s="11">
        <v>22</v>
      </c>
      <c r="F131" s="7">
        <v>12067.67</v>
      </c>
      <c r="G131" s="7">
        <v>12334.48</v>
      </c>
      <c r="H131" s="8">
        <f t="shared" si="10"/>
        <v>12334.48</v>
      </c>
    </row>
    <row r="132" spans="1:8" ht="15.75" x14ac:dyDescent="0.25">
      <c r="A132" s="49" t="s">
        <v>156</v>
      </c>
      <c r="B132" s="42" t="s">
        <v>68</v>
      </c>
      <c r="C132" s="11">
        <v>6</v>
      </c>
      <c r="D132" s="11">
        <v>6</v>
      </c>
      <c r="E132" s="11">
        <v>5</v>
      </c>
      <c r="F132" s="7">
        <v>11078.32</v>
      </c>
      <c r="G132" s="7">
        <v>11084.46</v>
      </c>
      <c r="H132" s="8">
        <f t="shared" si="10"/>
        <v>11084.46</v>
      </c>
    </row>
    <row r="133" spans="1:8" ht="15.75" x14ac:dyDescent="0.25">
      <c r="A133" s="49" t="s">
        <v>157</v>
      </c>
      <c r="B133" s="42" t="s">
        <v>68</v>
      </c>
      <c r="C133" s="11">
        <v>1</v>
      </c>
      <c r="D133" s="11">
        <v>1</v>
      </c>
      <c r="E133" s="11">
        <v>1</v>
      </c>
      <c r="F133" s="7">
        <v>9815.5300000000007</v>
      </c>
      <c r="G133" s="7">
        <v>9816.43</v>
      </c>
      <c r="H133" s="8">
        <f t="shared" si="10"/>
        <v>9816.43</v>
      </c>
    </row>
    <row r="134" spans="1:8" ht="31.5" x14ac:dyDescent="0.25">
      <c r="A134" s="49" t="s">
        <v>158</v>
      </c>
      <c r="B134" s="42" t="s">
        <v>68</v>
      </c>
      <c r="C134" s="11">
        <v>2</v>
      </c>
      <c r="D134" s="11">
        <v>2</v>
      </c>
      <c r="E134" s="11">
        <v>1</v>
      </c>
      <c r="F134" s="7">
        <v>9442.2900000000009</v>
      </c>
      <c r="G134" s="7">
        <v>9446.32</v>
      </c>
      <c r="H134" s="8">
        <f t="shared" si="10"/>
        <v>9446.32</v>
      </c>
    </row>
    <row r="135" spans="1:8" ht="31.5" x14ac:dyDescent="0.25">
      <c r="A135" s="49" t="s">
        <v>159</v>
      </c>
      <c r="B135" s="42" t="s">
        <v>68</v>
      </c>
      <c r="C135" s="11">
        <v>10</v>
      </c>
      <c r="D135" s="11">
        <v>11</v>
      </c>
      <c r="E135" s="11">
        <v>10</v>
      </c>
      <c r="F135" s="7">
        <v>1967.43</v>
      </c>
      <c r="G135" s="7">
        <v>1971.7</v>
      </c>
      <c r="H135" s="8">
        <f t="shared" si="10"/>
        <v>1971.7</v>
      </c>
    </row>
    <row r="136" spans="1:8" ht="63" x14ac:dyDescent="0.25">
      <c r="A136" s="49" t="s">
        <v>160</v>
      </c>
      <c r="B136" s="42" t="s">
        <v>68</v>
      </c>
      <c r="C136" s="11">
        <v>50</v>
      </c>
      <c r="D136" s="11">
        <v>50</v>
      </c>
      <c r="E136" s="11">
        <v>32</v>
      </c>
      <c r="F136" s="7">
        <v>2078.8200000000002</v>
      </c>
      <c r="G136" s="7">
        <v>2082.09</v>
      </c>
      <c r="H136" s="8">
        <f t="shared" si="10"/>
        <v>2082.09</v>
      </c>
    </row>
    <row r="137" spans="1:8" ht="78.75" x14ac:dyDescent="0.25">
      <c r="A137" s="49" t="s">
        <v>161</v>
      </c>
      <c r="B137" s="42" t="s">
        <v>106</v>
      </c>
      <c r="C137" s="11">
        <v>74</v>
      </c>
      <c r="D137" s="11">
        <v>81</v>
      </c>
      <c r="E137" s="11">
        <v>82</v>
      </c>
      <c r="F137" s="7">
        <v>23051.7</v>
      </c>
      <c r="G137" s="7">
        <v>25232.27</v>
      </c>
      <c r="H137" s="8">
        <f t="shared" si="10"/>
        <v>25232.27</v>
      </c>
    </row>
    <row r="138" spans="1:8" ht="63" x14ac:dyDescent="0.25">
      <c r="A138" s="49" t="s">
        <v>162</v>
      </c>
      <c r="B138" s="42" t="s">
        <v>106</v>
      </c>
      <c r="C138" s="11">
        <v>12</v>
      </c>
      <c r="D138" s="11">
        <v>13</v>
      </c>
      <c r="E138" s="11">
        <v>12</v>
      </c>
      <c r="F138" s="7">
        <v>3738.11</v>
      </c>
      <c r="G138" s="7">
        <v>4049.62</v>
      </c>
      <c r="H138" s="8">
        <f t="shared" si="10"/>
        <v>4049.62</v>
      </c>
    </row>
    <row r="139" spans="1:8" ht="63" x14ac:dyDescent="0.25">
      <c r="A139" s="49" t="s">
        <v>163</v>
      </c>
      <c r="B139" s="42" t="s">
        <v>106</v>
      </c>
      <c r="C139" s="11">
        <v>21</v>
      </c>
      <c r="D139" s="11">
        <v>19</v>
      </c>
      <c r="E139" s="11">
        <v>20</v>
      </c>
      <c r="F139" s="7">
        <v>6541.69</v>
      </c>
      <c r="G139" s="7">
        <v>5918.67</v>
      </c>
      <c r="H139" s="8">
        <f t="shared" si="10"/>
        <v>5918.67</v>
      </c>
    </row>
    <row r="140" spans="1:8" ht="63" x14ac:dyDescent="0.25">
      <c r="A140" s="49" t="s">
        <v>164</v>
      </c>
      <c r="B140" s="42" t="s">
        <v>106</v>
      </c>
      <c r="C140" s="11">
        <v>5</v>
      </c>
      <c r="D140" s="11">
        <v>4</v>
      </c>
      <c r="E140" s="11">
        <v>4</v>
      </c>
      <c r="F140" s="7">
        <v>1557.55</v>
      </c>
      <c r="G140" s="7">
        <v>1246.04</v>
      </c>
      <c r="H140" s="8">
        <f t="shared" si="10"/>
        <v>1246.04</v>
      </c>
    </row>
    <row r="141" spans="1:8" ht="78.75" x14ac:dyDescent="0.25">
      <c r="A141" s="49" t="s">
        <v>165</v>
      </c>
      <c r="B141" s="42" t="s">
        <v>106</v>
      </c>
      <c r="C141" s="11">
        <v>32</v>
      </c>
      <c r="D141" s="11">
        <v>26</v>
      </c>
      <c r="E141" s="11">
        <v>27</v>
      </c>
      <c r="F141" s="7">
        <v>11975.44</v>
      </c>
      <c r="G141" s="7">
        <v>8099.23</v>
      </c>
      <c r="H141" s="8">
        <f t="shared" ref="H141:H167" si="11">G141</f>
        <v>8099.23</v>
      </c>
    </row>
    <row r="142" spans="1:8" ht="63" x14ac:dyDescent="0.25">
      <c r="A142" s="49" t="s">
        <v>166</v>
      </c>
      <c r="B142" s="42" t="s">
        <v>106</v>
      </c>
      <c r="C142" s="11">
        <v>9</v>
      </c>
      <c r="D142" s="11">
        <v>12</v>
      </c>
      <c r="E142" s="11">
        <v>12</v>
      </c>
      <c r="F142" s="7">
        <v>2803.58</v>
      </c>
      <c r="G142" s="7">
        <v>3738.11</v>
      </c>
      <c r="H142" s="8">
        <f t="shared" si="11"/>
        <v>3738.11</v>
      </c>
    </row>
    <row r="143" spans="1:8" ht="63" x14ac:dyDescent="0.25">
      <c r="A143" s="49" t="s">
        <v>167</v>
      </c>
      <c r="B143" s="42" t="s">
        <v>106</v>
      </c>
      <c r="C143" s="11">
        <v>13</v>
      </c>
      <c r="D143" s="11">
        <v>15</v>
      </c>
      <c r="E143" s="11">
        <v>15</v>
      </c>
      <c r="F143" s="7">
        <v>4049.66</v>
      </c>
      <c r="G143" s="7">
        <v>4672.6899999999996</v>
      </c>
      <c r="H143" s="8">
        <f t="shared" si="11"/>
        <v>4672.6899999999996</v>
      </c>
    </row>
    <row r="144" spans="1:8" ht="63" x14ac:dyDescent="0.25">
      <c r="A144" s="49" t="s">
        <v>168</v>
      </c>
      <c r="B144" s="42" t="s">
        <v>106</v>
      </c>
      <c r="C144" s="11">
        <v>1</v>
      </c>
      <c r="D144" s="11">
        <v>2</v>
      </c>
      <c r="E144" s="11">
        <v>2</v>
      </c>
      <c r="F144" s="7">
        <v>311.51</v>
      </c>
      <c r="G144" s="7">
        <v>623.02</v>
      </c>
      <c r="H144" s="8">
        <f t="shared" si="11"/>
        <v>623.02</v>
      </c>
    </row>
    <row r="145" spans="1:8" ht="47.25" x14ac:dyDescent="0.25">
      <c r="A145" s="49" t="s">
        <v>169</v>
      </c>
      <c r="B145" s="42" t="s">
        <v>60</v>
      </c>
      <c r="C145" s="11">
        <v>1206</v>
      </c>
      <c r="D145" s="11">
        <v>1120</v>
      </c>
      <c r="E145" s="11">
        <v>1206</v>
      </c>
      <c r="F145" s="7">
        <v>1012.93</v>
      </c>
      <c r="G145" s="7">
        <v>919.65</v>
      </c>
      <c r="H145" s="8">
        <f t="shared" si="11"/>
        <v>919.65</v>
      </c>
    </row>
    <row r="146" spans="1:8" ht="47.25" x14ac:dyDescent="0.25">
      <c r="A146" s="49" t="s">
        <v>170</v>
      </c>
      <c r="B146" s="42" t="s">
        <v>60</v>
      </c>
      <c r="C146" s="11">
        <v>1505</v>
      </c>
      <c r="D146" s="11">
        <v>1757</v>
      </c>
      <c r="E146" s="11">
        <v>1687</v>
      </c>
      <c r="F146" s="7">
        <v>1264.07</v>
      </c>
      <c r="G146" s="7">
        <v>1442.69</v>
      </c>
      <c r="H146" s="8">
        <f t="shared" si="11"/>
        <v>1442.69</v>
      </c>
    </row>
    <row r="147" spans="1:8" ht="47.25" x14ac:dyDescent="0.25">
      <c r="A147" s="49" t="s">
        <v>171</v>
      </c>
      <c r="B147" s="42" t="s">
        <v>60</v>
      </c>
      <c r="C147" s="11">
        <v>961</v>
      </c>
      <c r="D147" s="11">
        <v>961</v>
      </c>
      <c r="E147" s="11">
        <v>949</v>
      </c>
      <c r="F147" s="7">
        <v>807.15</v>
      </c>
      <c r="G147" s="7">
        <v>789.1</v>
      </c>
      <c r="H147" s="8">
        <f t="shared" si="11"/>
        <v>789.1</v>
      </c>
    </row>
    <row r="148" spans="1:8" ht="47.25" x14ac:dyDescent="0.25">
      <c r="A148" s="49" t="s">
        <v>172</v>
      </c>
      <c r="B148" s="42" t="s">
        <v>60</v>
      </c>
      <c r="C148" s="11">
        <v>259</v>
      </c>
      <c r="D148" s="11">
        <v>183</v>
      </c>
      <c r="E148" s="11">
        <v>199.8</v>
      </c>
      <c r="F148" s="7">
        <v>217.55</v>
      </c>
      <c r="G148" s="7">
        <v>150.26</v>
      </c>
      <c r="H148" s="8">
        <f t="shared" si="11"/>
        <v>150.26</v>
      </c>
    </row>
    <row r="149" spans="1:8" ht="78.75" x14ac:dyDescent="0.25">
      <c r="A149" s="49" t="s">
        <v>173</v>
      </c>
      <c r="B149" s="42" t="s">
        <v>106</v>
      </c>
      <c r="C149" s="11">
        <v>25</v>
      </c>
      <c r="D149" s="11">
        <v>26</v>
      </c>
      <c r="E149" s="11">
        <v>26</v>
      </c>
      <c r="F149" s="7">
        <v>4314.33</v>
      </c>
      <c r="G149" s="7">
        <v>4486.8999999999996</v>
      </c>
      <c r="H149" s="8">
        <f t="shared" si="11"/>
        <v>4486.8999999999996</v>
      </c>
    </row>
    <row r="150" spans="1:8" ht="78.75" x14ac:dyDescent="0.25">
      <c r="A150" s="49" t="s">
        <v>174</v>
      </c>
      <c r="B150" s="42" t="s">
        <v>106</v>
      </c>
      <c r="C150" s="11">
        <v>23</v>
      </c>
      <c r="D150" s="11">
        <v>24</v>
      </c>
      <c r="E150" s="11">
        <v>23</v>
      </c>
      <c r="F150" s="7">
        <v>3969.13</v>
      </c>
      <c r="G150" s="7">
        <v>4141.7</v>
      </c>
      <c r="H150" s="8">
        <f t="shared" si="11"/>
        <v>4141.7</v>
      </c>
    </row>
    <row r="151" spans="1:8" ht="63" x14ac:dyDescent="0.25">
      <c r="A151" s="49" t="s">
        <v>175</v>
      </c>
      <c r="B151" s="42" t="s">
        <v>106</v>
      </c>
      <c r="C151" s="11">
        <v>34</v>
      </c>
      <c r="D151" s="11">
        <v>32</v>
      </c>
      <c r="E151" s="11">
        <v>32</v>
      </c>
      <c r="F151" s="7">
        <v>7315.55</v>
      </c>
      <c r="G151" s="7">
        <v>5522.03</v>
      </c>
      <c r="H151" s="8">
        <f t="shared" si="11"/>
        <v>5522.03</v>
      </c>
    </row>
    <row r="152" spans="1:8" ht="78.75" x14ac:dyDescent="0.25">
      <c r="A152" s="49" t="s">
        <v>176</v>
      </c>
      <c r="B152" s="42" t="s">
        <v>106</v>
      </c>
      <c r="C152" s="11">
        <v>16</v>
      </c>
      <c r="D152" s="11">
        <v>16</v>
      </c>
      <c r="E152" s="11">
        <v>15</v>
      </c>
      <c r="F152" s="7">
        <v>2761.1</v>
      </c>
      <c r="G152" s="7">
        <v>2761.1</v>
      </c>
      <c r="H152" s="8">
        <f t="shared" si="11"/>
        <v>2761.1</v>
      </c>
    </row>
    <row r="153" spans="1:8" ht="78.75" x14ac:dyDescent="0.25">
      <c r="A153" s="49" t="s">
        <v>177</v>
      </c>
      <c r="B153" s="42" t="s">
        <v>106</v>
      </c>
      <c r="C153" s="11">
        <v>30</v>
      </c>
      <c r="D153" s="11">
        <v>33</v>
      </c>
      <c r="E153" s="11">
        <v>33</v>
      </c>
      <c r="F153" s="7">
        <v>5177.18</v>
      </c>
      <c r="G153" s="7">
        <v>5694.9</v>
      </c>
      <c r="H153" s="8">
        <f t="shared" si="11"/>
        <v>5694.9</v>
      </c>
    </row>
    <row r="154" spans="1:8" ht="63" x14ac:dyDescent="0.25">
      <c r="A154" s="49" t="s">
        <v>178</v>
      </c>
      <c r="B154" s="42" t="s">
        <v>106</v>
      </c>
      <c r="C154" s="11">
        <v>3</v>
      </c>
      <c r="D154" s="11">
        <v>3</v>
      </c>
      <c r="E154" s="11">
        <v>3</v>
      </c>
      <c r="F154" s="7">
        <v>517.70000000000005</v>
      </c>
      <c r="G154" s="7">
        <v>517.70000000000005</v>
      </c>
      <c r="H154" s="8">
        <f t="shared" si="11"/>
        <v>517.70000000000005</v>
      </c>
    </row>
    <row r="155" spans="1:8" ht="78.75" x14ac:dyDescent="0.25">
      <c r="A155" s="49" t="s">
        <v>179</v>
      </c>
      <c r="B155" s="42" t="s">
        <v>106</v>
      </c>
      <c r="C155" s="11">
        <v>10</v>
      </c>
      <c r="D155" s="11">
        <v>10</v>
      </c>
      <c r="E155" s="11">
        <v>10</v>
      </c>
      <c r="F155" s="7">
        <v>1725.7</v>
      </c>
      <c r="G155" s="7">
        <v>1725.7</v>
      </c>
      <c r="H155" s="8">
        <f t="shared" si="11"/>
        <v>1725.7</v>
      </c>
    </row>
    <row r="156" spans="1:8" ht="78.75" x14ac:dyDescent="0.25">
      <c r="A156" s="49" t="s">
        <v>180</v>
      </c>
      <c r="B156" s="42" t="s">
        <v>106</v>
      </c>
      <c r="C156" s="11">
        <v>9</v>
      </c>
      <c r="D156" s="11">
        <v>6</v>
      </c>
      <c r="E156" s="11">
        <v>6</v>
      </c>
      <c r="F156" s="7">
        <v>3001.49</v>
      </c>
      <c r="G156" s="7">
        <v>1035.4000000000001</v>
      </c>
      <c r="H156" s="8">
        <f t="shared" si="11"/>
        <v>1035.4000000000001</v>
      </c>
    </row>
    <row r="157" spans="1:8" ht="78.75" x14ac:dyDescent="0.25">
      <c r="A157" s="49" t="s">
        <v>181</v>
      </c>
      <c r="B157" s="42" t="s">
        <v>106</v>
      </c>
      <c r="C157" s="11">
        <v>11</v>
      </c>
      <c r="D157" s="11">
        <v>10</v>
      </c>
      <c r="E157" s="11">
        <v>10</v>
      </c>
      <c r="F157" s="7">
        <v>1898.27</v>
      </c>
      <c r="G157" s="7">
        <v>1725.7</v>
      </c>
      <c r="H157" s="8">
        <f t="shared" si="11"/>
        <v>1725.7</v>
      </c>
    </row>
    <row r="158" spans="1:8" ht="78.75" x14ac:dyDescent="0.25">
      <c r="A158" s="49" t="s">
        <v>182</v>
      </c>
      <c r="B158" s="42" t="s">
        <v>106</v>
      </c>
      <c r="C158" s="11">
        <v>1</v>
      </c>
      <c r="D158" s="11">
        <v>2</v>
      </c>
      <c r="E158" s="11">
        <v>2</v>
      </c>
      <c r="F158" s="7">
        <v>172.55</v>
      </c>
      <c r="G158" s="7">
        <v>345.1</v>
      </c>
      <c r="H158" s="8">
        <f t="shared" si="11"/>
        <v>345.1</v>
      </c>
    </row>
    <row r="159" spans="1:8" ht="63" x14ac:dyDescent="0.25">
      <c r="A159" s="49" t="s">
        <v>183</v>
      </c>
      <c r="B159" s="42" t="s">
        <v>106</v>
      </c>
      <c r="C159" s="11">
        <v>3</v>
      </c>
      <c r="D159" s="11">
        <v>10</v>
      </c>
      <c r="E159" s="11">
        <v>10</v>
      </c>
      <c r="F159" s="7">
        <v>517.71</v>
      </c>
      <c r="G159" s="7">
        <v>1725.7</v>
      </c>
      <c r="H159" s="8">
        <f t="shared" si="11"/>
        <v>1725.7</v>
      </c>
    </row>
    <row r="160" spans="1:8" ht="78.75" x14ac:dyDescent="0.25">
      <c r="A160" s="49" t="s">
        <v>184</v>
      </c>
      <c r="B160" s="42" t="s">
        <v>106</v>
      </c>
      <c r="C160" s="11">
        <v>64</v>
      </c>
      <c r="D160" s="11">
        <v>70</v>
      </c>
      <c r="E160" s="11">
        <v>69</v>
      </c>
      <c r="F160" s="7">
        <v>11044.57</v>
      </c>
      <c r="G160" s="7">
        <v>12080</v>
      </c>
      <c r="H160" s="8">
        <f t="shared" si="11"/>
        <v>12080</v>
      </c>
    </row>
    <row r="161" spans="1:8" ht="78.75" x14ac:dyDescent="0.25">
      <c r="A161" s="49" t="s">
        <v>185</v>
      </c>
      <c r="B161" s="42" t="s">
        <v>106</v>
      </c>
      <c r="C161" s="11">
        <v>22</v>
      </c>
      <c r="D161" s="11">
        <v>22</v>
      </c>
      <c r="E161" s="11">
        <v>22</v>
      </c>
      <c r="F161" s="7">
        <v>3796.6</v>
      </c>
      <c r="G161" s="7">
        <v>3796.6</v>
      </c>
      <c r="H161" s="8">
        <f t="shared" si="11"/>
        <v>3796.6</v>
      </c>
    </row>
    <row r="162" spans="1:8" ht="78.75" x14ac:dyDescent="0.25">
      <c r="A162" s="49" t="s">
        <v>186</v>
      </c>
      <c r="B162" s="42" t="s">
        <v>106</v>
      </c>
      <c r="C162" s="11">
        <v>15</v>
      </c>
      <c r="D162" s="11">
        <v>14</v>
      </c>
      <c r="E162" s="11">
        <v>14</v>
      </c>
      <c r="F162" s="7">
        <v>2588.5700000000002</v>
      </c>
      <c r="G162" s="7">
        <v>2416</v>
      </c>
      <c r="H162" s="8">
        <f t="shared" si="11"/>
        <v>2416</v>
      </c>
    </row>
    <row r="163" spans="1:8" ht="78.75" x14ac:dyDescent="0.25">
      <c r="A163" s="49" t="s">
        <v>187</v>
      </c>
      <c r="B163" s="42" t="s">
        <v>106</v>
      </c>
      <c r="C163" s="11">
        <v>25</v>
      </c>
      <c r="D163" s="11">
        <v>25</v>
      </c>
      <c r="E163" s="11">
        <v>25</v>
      </c>
      <c r="F163" s="7">
        <v>4314.3</v>
      </c>
      <c r="G163" s="7">
        <v>4314.3</v>
      </c>
      <c r="H163" s="8">
        <f t="shared" si="11"/>
        <v>4314.3</v>
      </c>
    </row>
    <row r="164" spans="1:8" ht="78.75" x14ac:dyDescent="0.25">
      <c r="A164" s="49" t="s">
        <v>188</v>
      </c>
      <c r="B164" s="42" t="s">
        <v>106</v>
      </c>
      <c r="C164" s="11">
        <v>5</v>
      </c>
      <c r="D164" s="11">
        <v>5</v>
      </c>
      <c r="E164" s="11">
        <v>5</v>
      </c>
      <c r="F164" s="7">
        <v>892.9</v>
      </c>
      <c r="G164" s="7">
        <v>862.9</v>
      </c>
      <c r="H164" s="8">
        <f t="shared" si="11"/>
        <v>862.9</v>
      </c>
    </row>
    <row r="165" spans="1:8" ht="47.25" x14ac:dyDescent="0.25">
      <c r="A165" s="49" t="s">
        <v>189</v>
      </c>
      <c r="B165" s="42" t="s">
        <v>60</v>
      </c>
      <c r="C165" s="13">
        <v>1415</v>
      </c>
      <c r="D165" s="13">
        <v>1415</v>
      </c>
      <c r="E165" s="13">
        <v>1415</v>
      </c>
      <c r="F165" s="14">
        <v>1148.2</v>
      </c>
      <c r="G165" s="14">
        <v>1148.2</v>
      </c>
      <c r="H165" s="8">
        <f t="shared" si="11"/>
        <v>1148.2</v>
      </c>
    </row>
    <row r="166" spans="1:8" ht="47.25" x14ac:dyDescent="0.25">
      <c r="A166" s="49" t="s">
        <v>190</v>
      </c>
      <c r="B166" s="42" t="s">
        <v>60</v>
      </c>
      <c r="C166" s="13">
        <v>1825</v>
      </c>
      <c r="D166" s="13">
        <v>1825</v>
      </c>
      <c r="E166" s="13">
        <v>1825</v>
      </c>
      <c r="F166" s="14">
        <v>1481.1</v>
      </c>
      <c r="G166" s="14">
        <v>1481.1</v>
      </c>
      <c r="H166" s="8">
        <f t="shared" si="11"/>
        <v>1481.1</v>
      </c>
    </row>
    <row r="167" spans="1:8" ht="63" x14ac:dyDescent="0.25">
      <c r="A167" s="57" t="s">
        <v>214</v>
      </c>
      <c r="B167" s="28" t="s">
        <v>215</v>
      </c>
      <c r="C167" s="12">
        <v>0</v>
      </c>
      <c r="D167" s="11">
        <v>510</v>
      </c>
      <c r="E167" s="11">
        <v>710</v>
      </c>
      <c r="F167" s="7">
        <v>0</v>
      </c>
      <c r="G167" s="7">
        <v>4237.68</v>
      </c>
      <c r="H167" s="8">
        <f t="shared" si="11"/>
        <v>4237.68</v>
      </c>
    </row>
    <row r="168" spans="1:8" ht="15.75" x14ac:dyDescent="0.25">
      <c r="A168" s="56" t="s">
        <v>53</v>
      </c>
      <c r="B168" s="43"/>
      <c r="C168" s="44" t="s">
        <v>54</v>
      </c>
      <c r="D168" s="44" t="s">
        <v>54</v>
      </c>
      <c r="E168" s="44" t="s">
        <v>54</v>
      </c>
      <c r="F168" s="53">
        <f>SUM(F83:F167)</f>
        <v>652537.0199999999</v>
      </c>
      <c r="G168" s="53">
        <f t="shared" ref="G168:H168" si="12">SUM(G83:G167)</f>
        <v>658260.89999999956</v>
      </c>
      <c r="H168" s="53">
        <f t="shared" si="12"/>
        <v>658260.89999999956</v>
      </c>
    </row>
    <row r="169" spans="1:8" ht="15.75" x14ac:dyDescent="0.25">
      <c r="A169" s="74" t="s">
        <v>191</v>
      </c>
      <c r="B169" s="74"/>
      <c r="C169" s="74"/>
      <c r="D169" s="74"/>
      <c r="E169" s="74"/>
      <c r="F169" s="74"/>
      <c r="G169" s="74"/>
      <c r="H169" s="74"/>
    </row>
    <row r="170" spans="1:8" ht="31.5" x14ac:dyDescent="0.25">
      <c r="A170" s="49" t="s">
        <v>192</v>
      </c>
      <c r="B170" s="42" t="s">
        <v>68</v>
      </c>
      <c r="C170" s="72">
        <v>1</v>
      </c>
      <c r="D170" s="72">
        <v>1</v>
      </c>
      <c r="E170" s="72">
        <v>1</v>
      </c>
      <c r="F170" s="64">
        <v>1830.6</v>
      </c>
      <c r="G170" s="64">
        <v>1805.2</v>
      </c>
      <c r="H170" s="64">
        <v>1805.2</v>
      </c>
    </row>
    <row r="171" spans="1:8" ht="31.5" x14ac:dyDescent="0.25">
      <c r="A171" s="49" t="s">
        <v>193</v>
      </c>
      <c r="B171" s="42" t="s">
        <v>68</v>
      </c>
      <c r="C171" s="34">
        <v>1</v>
      </c>
      <c r="D171" s="34">
        <v>1</v>
      </c>
      <c r="E171" s="34">
        <v>1</v>
      </c>
      <c r="F171" s="62">
        <v>846.6</v>
      </c>
      <c r="G171" s="62">
        <v>827</v>
      </c>
      <c r="H171" s="62">
        <v>827</v>
      </c>
    </row>
    <row r="172" spans="1:8" ht="47.25" x14ac:dyDescent="0.25">
      <c r="A172" s="49" t="s">
        <v>194</v>
      </c>
      <c r="B172" s="42" t="s">
        <v>68</v>
      </c>
      <c r="C172" s="28">
        <v>1</v>
      </c>
      <c r="D172" s="28">
        <v>1</v>
      </c>
      <c r="E172" s="28">
        <v>1</v>
      </c>
      <c r="F172" s="8">
        <v>1019</v>
      </c>
      <c r="G172" s="8">
        <v>1000</v>
      </c>
      <c r="H172" s="8">
        <v>1000</v>
      </c>
    </row>
    <row r="173" spans="1:8" ht="31.5" x14ac:dyDescent="0.25">
      <c r="A173" s="49" t="s">
        <v>195</v>
      </c>
      <c r="B173" s="42" t="s">
        <v>68</v>
      </c>
      <c r="C173" s="28">
        <v>8</v>
      </c>
      <c r="D173" s="28">
        <v>74</v>
      </c>
      <c r="E173" s="28">
        <v>74</v>
      </c>
      <c r="F173" s="8">
        <v>1274.5</v>
      </c>
      <c r="G173" s="8">
        <v>6313.8</v>
      </c>
      <c r="H173" s="8">
        <v>6313.8</v>
      </c>
    </row>
    <row r="174" spans="1:8" ht="47.25" x14ac:dyDescent="0.25">
      <c r="A174" s="49" t="s">
        <v>196</v>
      </c>
      <c r="B174" s="42" t="s">
        <v>68</v>
      </c>
      <c r="C174" s="30">
        <v>223</v>
      </c>
      <c r="D174" s="30">
        <v>223</v>
      </c>
      <c r="E174" s="28">
        <v>251</v>
      </c>
      <c r="F174" s="8">
        <v>577.29999999999995</v>
      </c>
      <c r="G174" s="8">
        <v>708.5</v>
      </c>
      <c r="H174" s="8">
        <v>708.5</v>
      </c>
    </row>
    <row r="175" spans="1:8" ht="47.25" x14ac:dyDescent="0.25">
      <c r="A175" s="49" t="s">
        <v>197</v>
      </c>
      <c r="B175" s="42" t="s">
        <v>68</v>
      </c>
      <c r="C175" s="28">
        <v>60</v>
      </c>
      <c r="D175" s="28">
        <v>60</v>
      </c>
      <c r="E175" s="28">
        <v>60</v>
      </c>
      <c r="F175" s="8">
        <v>1275.9000000000001</v>
      </c>
      <c r="G175" s="8">
        <v>1167.7</v>
      </c>
      <c r="H175" s="8">
        <v>1167.7</v>
      </c>
    </row>
    <row r="176" spans="1:8" ht="31.5" x14ac:dyDescent="0.25">
      <c r="A176" s="49" t="s">
        <v>198</v>
      </c>
      <c r="B176" s="42" t="s">
        <v>68</v>
      </c>
      <c r="C176" s="28">
        <v>40</v>
      </c>
      <c r="D176" s="28">
        <v>40</v>
      </c>
      <c r="E176" s="28">
        <v>40</v>
      </c>
      <c r="F176" s="8">
        <v>1356.9</v>
      </c>
      <c r="G176" s="8">
        <v>1307.5999999999999</v>
      </c>
      <c r="H176" s="8">
        <v>1307.5999999999999</v>
      </c>
    </row>
    <row r="177" spans="1:8" ht="31.5" x14ac:dyDescent="0.25">
      <c r="A177" s="49" t="s">
        <v>199</v>
      </c>
      <c r="B177" s="42" t="s">
        <v>68</v>
      </c>
      <c r="C177" s="28">
        <v>20</v>
      </c>
      <c r="D177" s="28">
        <v>20</v>
      </c>
      <c r="E177" s="28">
        <v>20</v>
      </c>
      <c r="F177" s="8">
        <v>1275.9000000000001</v>
      </c>
      <c r="G177" s="8">
        <v>1270</v>
      </c>
      <c r="H177" s="8">
        <v>1270</v>
      </c>
    </row>
    <row r="178" spans="1:8" s="1" customFormat="1" ht="31.5" x14ac:dyDescent="0.25">
      <c r="A178" s="49" t="s">
        <v>365</v>
      </c>
      <c r="B178" s="42" t="s">
        <v>68</v>
      </c>
      <c r="C178" s="28">
        <v>15</v>
      </c>
      <c r="D178" s="28">
        <v>15</v>
      </c>
      <c r="E178" s="28">
        <v>15</v>
      </c>
      <c r="F178" s="8">
        <v>338.9</v>
      </c>
      <c r="G178" s="8">
        <v>329</v>
      </c>
      <c r="H178" s="8">
        <v>329</v>
      </c>
    </row>
    <row r="179" spans="1:8" ht="15.75" x14ac:dyDescent="0.25">
      <c r="A179" s="56" t="s">
        <v>53</v>
      </c>
      <c r="B179" s="43"/>
      <c r="C179" s="44" t="s">
        <v>54</v>
      </c>
      <c r="D179" s="44" t="s">
        <v>54</v>
      </c>
      <c r="E179" s="44" t="s">
        <v>54</v>
      </c>
      <c r="F179" s="53">
        <f>SUM(F170:F178)</f>
        <v>9795.5999999999985</v>
      </c>
      <c r="G179" s="53">
        <f t="shared" ref="G179:H179" si="13">SUM(G170:G178)</f>
        <v>14728.800000000001</v>
      </c>
      <c r="H179" s="53">
        <f t="shared" si="13"/>
        <v>14728.800000000001</v>
      </c>
    </row>
    <row r="180" spans="1:8" ht="15.75" x14ac:dyDescent="0.25">
      <c r="A180" s="74" t="s">
        <v>77</v>
      </c>
      <c r="B180" s="74"/>
      <c r="C180" s="74"/>
      <c r="D180" s="74"/>
      <c r="E180" s="74"/>
      <c r="F180" s="74"/>
      <c r="G180" s="74"/>
      <c r="H180" s="74"/>
    </row>
    <row r="181" spans="1:8" ht="31.5" x14ac:dyDescent="0.25">
      <c r="A181" s="49" t="s">
        <v>78</v>
      </c>
      <c r="B181" s="42" t="s">
        <v>106</v>
      </c>
      <c r="C181" s="16">
        <v>6684.95</v>
      </c>
      <c r="D181" s="16">
        <v>6684.95</v>
      </c>
      <c r="E181" s="16">
        <v>6958.82</v>
      </c>
      <c r="F181" s="16">
        <f>489595.95+19977.572</f>
        <v>509573.522</v>
      </c>
      <c r="G181" s="16">
        <v>461644.62800000003</v>
      </c>
      <c r="H181" s="17">
        <v>461644.62800000003</v>
      </c>
    </row>
    <row r="182" spans="1:8" ht="31.5" x14ac:dyDescent="0.25">
      <c r="A182" s="49" t="s">
        <v>79</v>
      </c>
      <c r="B182" s="42" t="s">
        <v>106</v>
      </c>
      <c r="C182" s="16">
        <v>1664.95</v>
      </c>
      <c r="D182" s="16">
        <v>1668.28</v>
      </c>
      <c r="E182" s="16">
        <v>1668.37</v>
      </c>
      <c r="F182" s="16">
        <v>50630.485000000001</v>
      </c>
      <c r="G182" s="16">
        <v>51716.072</v>
      </c>
      <c r="H182" s="17">
        <v>51716.072</v>
      </c>
    </row>
    <row r="183" spans="1:8" ht="15.75" x14ac:dyDescent="0.25">
      <c r="A183" s="49" t="s">
        <v>80</v>
      </c>
      <c r="B183" s="42" t="s">
        <v>106</v>
      </c>
      <c r="C183" s="16">
        <v>227.29</v>
      </c>
      <c r="D183" s="16">
        <v>216.29</v>
      </c>
      <c r="E183" s="16">
        <v>217.4</v>
      </c>
      <c r="F183" s="16">
        <v>8143.576</v>
      </c>
      <c r="G183" s="16">
        <v>7943.0820000000003</v>
      </c>
      <c r="H183" s="17">
        <v>7943.0820000000003</v>
      </c>
    </row>
    <row r="184" spans="1:8" ht="15.75" x14ac:dyDescent="0.25">
      <c r="A184" s="49" t="s">
        <v>81</v>
      </c>
      <c r="B184" s="42" t="s">
        <v>106</v>
      </c>
      <c r="C184" s="16">
        <v>90</v>
      </c>
      <c r="D184" s="16">
        <v>90</v>
      </c>
      <c r="E184" s="16">
        <v>88.65</v>
      </c>
      <c r="F184" s="16">
        <v>4726.7340000000004</v>
      </c>
      <c r="G184" s="16">
        <v>4726.7340000000004</v>
      </c>
      <c r="H184" s="17">
        <v>4726.7340000000004</v>
      </c>
    </row>
    <row r="185" spans="1:8" ht="15.75" x14ac:dyDescent="0.25">
      <c r="A185" s="49" t="s">
        <v>82</v>
      </c>
      <c r="B185" s="42" t="s">
        <v>106</v>
      </c>
      <c r="C185" s="16">
        <v>55.33</v>
      </c>
      <c r="D185" s="16">
        <v>52.33</v>
      </c>
      <c r="E185" s="16">
        <v>53.08</v>
      </c>
      <c r="F185" s="16">
        <v>3322.473</v>
      </c>
      <c r="G185" s="16">
        <v>3265.0610000000001</v>
      </c>
      <c r="H185" s="17">
        <v>3265.0610000000001</v>
      </c>
    </row>
    <row r="186" spans="1:8" ht="31.5" x14ac:dyDescent="0.25">
      <c r="A186" s="49" t="s">
        <v>83</v>
      </c>
      <c r="B186" s="42" t="s">
        <v>106</v>
      </c>
      <c r="C186" s="16">
        <v>96</v>
      </c>
      <c r="D186" s="16">
        <v>96</v>
      </c>
      <c r="E186" s="16">
        <v>96.33</v>
      </c>
      <c r="F186" s="16">
        <v>2238.4160000000002</v>
      </c>
      <c r="G186" s="16">
        <v>2238.4160000000002</v>
      </c>
      <c r="H186" s="17">
        <v>2238.4160000000002</v>
      </c>
    </row>
    <row r="187" spans="1:8" ht="47.25" x14ac:dyDescent="0.25">
      <c r="A187" s="49" t="s">
        <v>84</v>
      </c>
      <c r="B187" s="42" t="s">
        <v>106</v>
      </c>
      <c r="C187" s="16">
        <v>2744.48</v>
      </c>
      <c r="D187" s="16">
        <v>2749.48</v>
      </c>
      <c r="E187" s="18">
        <v>2844.13</v>
      </c>
      <c r="F187" s="16">
        <v>28591.992999999999</v>
      </c>
      <c r="G187" s="16">
        <v>27023.8</v>
      </c>
      <c r="H187" s="17">
        <v>27023.8</v>
      </c>
    </row>
    <row r="188" spans="1:8" ht="31.5" x14ac:dyDescent="0.25">
      <c r="A188" s="49" t="s">
        <v>85</v>
      </c>
      <c r="B188" s="42" t="s">
        <v>106</v>
      </c>
      <c r="C188" s="15">
        <v>228</v>
      </c>
      <c r="D188" s="15">
        <v>228</v>
      </c>
      <c r="E188" s="16">
        <v>224.8</v>
      </c>
      <c r="F188" s="16">
        <v>113953.01</v>
      </c>
      <c r="G188" s="16">
        <v>113047.435</v>
      </c>
      <c r="H188" s="17">
        <v>113047.435</v>
      </c>
    </row>
    <row r="189" spans="1:8" ht="15.75" x14ac:dyDescent="0.25">
      <c r="A189" s="49" t="s">
        <v>86</v>
      </c>
      <c r="B189" s="42" t="s">
        <v>200</v>
      </c>
      <c r="C189" s="15">
        <v>40</v>
      </c>
      <c r="D189" s="15">
        <v>40</v>
      </c>
      <c r="E189" s="15">
        <v>40</v>
      </c>
      <c r="F189" s="16">
        <v>8759.7999999999993</v>
      </c>
      <c r="G189" s="16">
        <v>8759.7999999999993</v>
      </c>
      <c r="H189" s="17">
        <v>8759.7999999999993</v>
      </c>
    </row>
    <row r="190" spans="1:8" ht="31.5" x14ac:dyDescent="0.25">
      <c r="A190" s="49" t="s">
        <v>87</v>
      </c>
      <c r="B190" s="42" t="s">
        <v>68</v>
      </c>
      <c r="C190" s="15">
        <v>650</v>
      </c>
      <c r="D190" s="15">
        <v>650</v>
      </c>
      <c r="E190" s="15">
        <v>844</v>
      </c>
      <c r="F190" s="16">
        <f>870.759+5617.183</f>
        <v>6487.942</v>
      </c>
      <c r="G190" s="16">
        <f>870.76+5617.183</f>
        <v>6487.9430000000002</v>
      </c>
      <c r="H190" s="17">
        <f>870.76+5617.183</f>
        <v>6487.9430000000002</v>
      </c>
    </row>
    <row r="191" spans="1:8" ht="47.25" x14ac:dyDescent="0.25">
      <c r="A191" s="49" t="s">
        <v>88</v>
      </c>
      <c r="B191" s="42" t="s">
        <v>68</v>
      </c>
      <c r="C191" s="15">
        <v>137</v>
      </c>
      <c r="D191" s="15">
        <v>73</v>
      </c>
      <c r="E191" s="15">
        <v>69</v>
      </c>
      <c r="F191" s="16">
        <v>9359.9869999999992</v>
      </c>
      <c r="G191" s="16">
        <v>4987.4380000000001</v>
      </c>
      <c r="H191" s="17">
        <v>4987.4380000000001</v>
      </c>
    </row>
    <row r="192" spans="1:8" ht="31.5" x14ac:dyDescent="0.25">
      <c r="A192" s="49" t="s">
        <v>89</v>
      </c>
      <c r="B192" s="42" t="s">
        <v>68</v>
      </c>
      <c r="C192" s="15">
        <v>302</v>
      </c>
      <c r="D192" s="15">
        <v>242</v>
      </c>
      <c r="E192" s="15">
        <v>247</v>
      </c>
      <c r="F192" s="16">
        <v>16762.171999999999</v>
      </c>
      <c r="G192" s="16">
        <v>13431.939</v>
      </c>
      <c r="H192" s="17">
        <v>13431.939</v>
      </c>
    </row>
    <row r="193" spans="1:8" ht="31.5" x14ac:dyDescent="0.25">
      <c r="A193" s="49" t="s">
        <v>90</v>
      </c>
      <c r="B193" s="42" t="s">
        <v>68</v>
      </c>
      <c r="C193" s="15">
        <v>369</v>
      </c>
      <c r="D193" s="15">
        <v>279</v>
      </c>
      <c r="E193" s="15">
        <v>287</v>
      </c>
      <c r="F193" s="16">
        <v>28719.962</v>
      </c>
      <c r="G193" s="16">
        <v>24868.207999999999</v>
      </c>
      <c r="H193" s="17">
        <v>22004.798999999999</v>
      </c>
    </row>
    <row r="194" spans="1:8" ht="31.5" x14ac:dyDescent="0.25">
      <c r="A194" s="49" t="s">
        <v>91</v>
      </c>
      <c r="B194" s="42" t="s">
        <v>68</v>
      </c>
      <c r="C194" s="15">
        <v>120</v>
      </c>
      <c r="D194" s="15">
        <v>112</v>
      </c>
      <c r="E194" s="15">
        <v>139</v>
      </c>
      <c r="F194" s="16">
        <v>14614.581</v>
      </c>
      <c r="G194" s="16">
        <v>14084.727999999999</v>
      </c>
      <c r="H194" s="17">
        <v>14084.727999999999</v>
      </c>
    </row>
    <row r="195" spans="1:8" ht="31.5" x14ac:dyDescent="0.25">
      <c r="A195" s="49" t="s">
        <v>92</v>
      </c>
      <c r="B195" s="42" t="s">
        <v>68</v>
      </c>
      <c r="C195" s="15">
        <v>34</v>
      </c>
      <c r="D195" s="15">
        <v>24</v>
      </c>
      <c r="E195" s="15">
        <v>24</v>
      </c>
      <c r="F195" s="16">
        <v>3657.6709999999998</v>
      </c>
      <c r="G195" s="16">
        <v>2689.4639999999999</v>
      </c>
      <c r="H195" s="17">
        <v>2581.8850000000002</v>
      </c>
    </row>
    <row r="196" spans="1:8" ht="31.5" x14ac:dyDescent="0.25">
      <c r="A196" s="49" t="s">
        <v>93</v>
      </c>
      <c r="B196" s="42" t="s">
        <v>68</v>
      </c>
      <c r="C196" s="15">
        <v>95</v>
      </c>
      <c r="D196" s="15">
        <v>73</v>
      </c>
      <c r="E196" s="15">
        <v>74</v>
      </c>
      <c r="F196" s="16">
        <v>3796.4630000000002</v>
      </c>
      <c r="G196" s="16">
        <v>2917.2820000000002</v>
      </c>
      <c r="H196" s="17">
        <v>2917.2820000000002</v>
      </c>
    </row>
    <row r="197" spans="1:8" ht="94.5" x14ac:dyDescent="0.25">
      <c r="A197" s="49" t="s">
        <v>94</v>
      </c>
      <c r="B197" s="42" t="s">
        <v>68</v>
      </c>
      <c r="C197" s="15">
        <v>11</v>
      </c>
      <c r="D197" s="15">
        <v>11</v>
      </c>
      <c r="E197" s="15">
        <v>13</v>
      </c>
      <c r="F197" s="16">
        <v>3310.5940000000001</v>
      </c>
      <c r="G197" s="16">
        <v>3310.5940000000001</v>
      </c>
      <c r="H197" s="17">
        <v>3310.5940000000001</v>
      </c>
    </row>
    <row r="198" spans="1:8" ht="47.25" x14ac:dyDescent="0.25">
      <c r="A198" s="49" t="s">
        <v>95</v>
      </c>
      <c r="B198" s="42" t="s">
        <v>68</v>
      </c>
      <c r="C198" s="15">
        <v>11</v>
      </c>
      <c r="D198" s="15">
        <v>11</v>
      </c>
      <c r="E198" s="15">
        <v>13</v>
      </c>
      <c r="F198" s="16">
        <v>3527.7820000000002</v>
      </c>
      <c r="G198" s="16">
        <v>3527.7820000000002</v>
      </c>
      <c r="H198" s="17">
        <v>3527.7820000000002</v>
      </c>
    </row>
    <row r="199" spans="1:8" ht="31.5" x14ac:dyDescent="0.25">
      <c r="A199" s="58" t="s">
        <v>24</v>
      </c>
      <c r="B199" s="42" t="s">
        <v>216</v>
      </c>
      <c r="C199" s="15">
        <v>4480</v>
      </c>
      <c r="D199" s="15">
        <v>4480</v>
      </c>
      <c r="E199" s="15">
        <v>4480</v>
      </c>
      <c r="F199" s="16">
        <v>364.71699999999998</v>
      </c>
      <c r="G199" s="16">
        <v>364.71699999999998</v>
      </c>
      <c r="H199" s="17">
        <v>364.71699999999998</v>
      </c>
    </row>
    <row r="200" spans="1:8" ht="31.5" x14ac:dyDescent="0.25">
      <c r="A200" s="23" t="s">
        <v>217</v>
      </c>
      <c r="B200" s="42" t="s">
        <v>106</v>
      </c>
      <c r="C200" s="16">
        <v>32.75</v>
      </c>
      <c r="D200" s="16">
        <v>32.75</v>
      </c>
      <c r="E200" s="16">
        <v>33.75</v>
      </c>
      <c r="F200" s="16">
        <v>2092.3969999999999</v>
      </c>
      <c r="G200" s="16">
        <v>2204.4279999999999</v>
      </c>
      <c r="H200" s="17">
        <v>2201.87</v>
      </c>
    </row>
    <row r="201" spans="1:8" ht="31.5" x14ac:dyDescent="0.25">
      <c r="A201" s="23" t="s">
        <v>218</v>
      </c>
      <c r="B201" s="42" t="s">
        <v>106</v>
      </c>
      <c r="C201" s="16">
        <v>31.58</v>
      </c>
      <c r="D201" s="16">
        <v>31.58</v>
      </c>
      <c r="E201" s="16">
        <v>25.16</v>
      </c>
      <c r="F201" s="16">
        <v>2683.0369999999998</v>
      </c>
      <c r="G201" s="16">
        <v>2826.6909999999998</v>
      </c>
      <c r="H201" s="17">
        <v>2823.41</v>
      </c>
    </row>
    <row r="202" spans="1:8" ht="31.5" x14ac:dyDescent="0.25">
      <c r="A202" s="23" t="s">
        <v>219</v>
      </c>
      <c r="B202" s="42" t="s">
        <v>106</v>
      </c>
      <c r="C202" s="16">
        <v>6.58</v>
      </c>
      <c r="D202" s="16">
        <v>6.58</v>
      </c>
      <c r="E202" s="16">
        <v>4.91</v>
      </c>
      <c r="F202" s="16">
        <v>574.43399999999997</v>
      </c>
      <c r="G202" s="16">
        <v>605.19000000000005</v>
      </c>
      <c r="H202" s="17">
        <v>604.48800000000006</v>
      </c>
    </row>
    <row r="203" spans="1:8" ht="15.75" x14ac:dyDescent="0.25">
      <c r="A203" s="23" t="s">
        <v>220</v>
      </c>
      <c r="B203" s="42"/>
      <c r="C203" s="16"/>
      <c r="D203" s="16"/>
      <c r="E203" s="16"/>
      <c r="F203" s="16">
        <v>84250</v>
      </c>
      <c r="G203" s="16"/>
      <c r="H203" s="17"/>
    </row>
    <row r="204" spans="1:8" ht="15.75" x14ac:dyDescent="0.25">
      <c r="A204" s="59" t="s">
        <v>53</v>
      </c>
      <c r="B204" s="60"/>
      <c r="C204" s="44" t="s">
        <v>54</v>
      </c>
      <c r="D204" s="44" t="s">
        <v>54</v>
      </c>
      <c r="E204" s="44" t="s">
        <v>54</v>
      </c>
      <c r="F204" s="53">
        <f>SUM(F181:F203)</f>
        <v>910141.74800000014</v>
      </c>
      <c r="G204" s="53">
        <f>SUM(G181:G202)</f>
        <v>762671.43200000003</v>
      </c>
      <c r="H204" s="53">
        <f>SUM(H181:H202)</f>
        <v>759693.90300000017</v>
      </c>
    </row>
    <row r="205" spans="1:8" ht="15.75" x14ac:dyDescent="0.25">
      <c r="A205" s="81" t="s">
        <v>222</v>
      </c>
      <c r="B205" s="82"/>
      <c r="C205" s="82"/>
      <c r="D205" s="82"/>
      <c r="E205" s="82"/>
      <c r="F205" s="82"/>
      <c r="G205" s="82"/>
      <c r="H205" s="83"/>
    </row>
    <row r="206" spans="1:8" ht="63" x14ac:dyDescent="0.25">
      <c r="A206" s="19" t="s">
        <v>223</v>
      </c>
      <c r="B206" s="20" t="s">
        <v>104</v>
      </c>
      <c r="C206" s="21">
        <v>1202828</v>
      </c>
      <c r="D206" s="21">
        <v>1167011</v>
      </c>
      <c r="E206" s="21">
        <v>1166574</v>
      </c>
      <c r="F206" s="22">
        <v>168720.6</v>
      </c>
      <c r="G206" s="22">
        <v>169274.9</v>
      </c>
      <c r="H206" s="22">
        <v>169083.91999999998</v>
      </c>
    </row>
    <row r="207" spans="1:8" ht="31.5" x14ac:dyDescent="0.25">
      <c r="A207" s="19" t="s">
        <v>224</v>
      </c>
      <c r="B207" s="20" t="s">
        <v>104</v>
      </c>
      <c r="C207" s="21">
        <v>5442</v>
      </c>
      <c r="D207" s="21">
        <v>2702</v>
      </c>
      <c r="E207" s="21">
        <v>2467</v>
      </c>
      <c r="F207" s="22">
        <v>8435.1</v>
      </c>
      <c r="G207" s="22">
        <v>8120.8</v>
      </c>
      <c r="H207" s="22">
        <v>8120.8</v>
      </c>
    </row>
    <row r="208" spans="1:8" ht="15.75" x14ac:dyDescent="0.25">
      <c r="A208" s="46" t="s">
        <v>53</v>
      </c>
      <c r="B208" s="47"/>
      <c r="C208" s="47" t="s">
        <v>54</v>
      </c>
      <c r="D208" s="47" t="s">
        <v>54</v>
      </c>
      <c r="E208" s="47" t="s">
        <v>54</v>
      </c>
      <c r="F208" s="48">
        <v>177155.7</v>
      </c>
      <c r="G208" s="48">
        <v>177395.69999999998</v>
      </c>
      <c r="H208" s="48">
        <v>177204.71999999997</v>
      </c>
    </row>
    <row r="209" spans="1:8" ht="15.75" x14ac:dyDescent="0.25">
      <c r="A209" s="81" t="s">
        <v>225</v>
      </c>
      <c r="B209" s="82"/>
      <c r="C209" s="82"/>
      <c r="D209" s="82"/>
      <c r="E209" s="82"/>
      <c r="F209" s="82"/>
      <c r="G209" s="82"/>
      <c r="H209" s="83"/>
    </row>
    <row r="210" spans="1:8" ht="15.75" x14ac:dyDescent="0.25">
      <c r="A210" s="19" t="s">
        <v>226</v>
      </c>
      <c r="B210" s="20" t="s">
        <v>227</v>
      </c>
      <c r="C210" s="21">
        <v>53238</v>
      </c>
      <c r="D210" s="21">
        <v>52923</v>
      </c>
      <c r="E210" s="21">
        <v>64915</v>
      </c>
      <c r="F210" s="22">
        <v>9318.6</v>
      </c>
      <c r="G210" s="22">
        <v>9263.4158499999994</v>
      </c>
      <c r="H210" s="22">
        <v>9263.4158499999994</v>
      </c>
    </row>
    <row r="211" spans="1:8" ht="15.75" x14ac:dyDescent="0.25">
      <c r="A211" s="46" t="s">
        <v>53</v>
      </c>
      <c r="B211" s="47"/>
      <c r="C211" s="47" t="s">
        <v>54</v>
      </c>
      <c r="D211" s="47" t="s">
        <v>54</v>
      </c>
      <c r="E211" s="47" t="s">
        <v>54</v>
      </c>
      <c r="F211" s="48">
        <v>9318.6</v>
      </c>
      <c r="G211" s="48">
        <v>9263.4158499999994</v>
      </c>
      <c r="H211" s="48">
        <v>9263.4158499999994</v>
      </c>
    </row>
    <row r="212" spans="1:8" ht="15.75" x14ac:dyDescent="0.25">
      <c r="A212" s="81" t="s">
        <v>228</v>
      </c>
      <c r="B212" s="82"/>
      <c r="C212" s="82"/>
      <c r="D212" s="82"/>
      <c r="E212" s="82"/>
      <c r="F212" s="82"/>
      <c r="G212" s="82"/>
      <c r="H212" s="83"/>
    </row>
    <row r="213" spans="1:8" ht="31.5" x14ac:dyDescent="0.25">
      <c r="A213" s="23" t="s">
        <v>229</v>
      </c>
      <c r="B213" s="25" t="s">
        <v>230</v>
      </c>
      <c r="C213" s="50">
        <v>1874.4</v>
      </c>
      <c r="D213" s="50">
        <v>1874.4</v>
      </c>
      <c r="E213" s="50">
        <v>1874.4</v>
      </c>
      <c r="F213" s="62">
        <v>664.3</v>
      </c>
      <c r="G213" s="50">
        <v>664.3</v>
      </c>
      <c r="H213" s="50">
        <v>664.3</v>
      </c>
    </row>
    <row r="214" spans="1:8" ht="47.25" x14ac:dyDescent="0.25">
      <c r="A214" s="23" t="s">
        <v>231</v>
      </c>
      <c r="B214" s="25" t="s">
        <v>232</v>
      </c>
      <c r="C214" s="50">
        <v>220</v>
      </c>
      <c r="D214" s="50">
        <v>220</v>
      </c>
      <c r="E214" s="50">
        <v>220</v>
      </c>
      <c r="F214" s="62">
        <v>184.2</v>
      </c>
      <c r="G214" s="50">
        <v>184.2</v>
      </c>
      <c r="H214" s="50">
        <v>184.2</v>
      </c>
    </row>
    <row r="215" spans="1:8" ht="47.25" x14ac:dyDescent="0.25">
      <c r="A215" s="23" t="s">
        <v>233</v>
      </c>
      <c r="B215" s="25" t="s">
        <v>232</v>
      </c>
      <c r="C215" s="50">
        <v>11</v>
      </c>
      <c r="D215" s="50">
        <v>10</v>
      </c>
      <c r="E215" s="50">
        <v>10</v>
      </c>
      <c r="F215" s="62">
        <v>49.6</v>
      </c>
      <c r="G215" s="50">
        <v>45.1</v>
      </c>
      <c r="H215" s="50">
        <v>45.1</v>
      </c>
    </row>
    <row r="216" spans="1:8" ht="31.5" x14ac:dyDescent="0.25">
      <c r="A216" s="23" t="s">
        <v>234</v>
      </c>
      <c r="B216" s="25" t="s">
        <v>230</v>
      </c>
      <c r="C216" s="50">
        <v>53</v>
      </c>
      <c r="D216" s="50">
        <v>53</v>
      </c>
      <c r="E216" s="50">
        <v>53</v>
      </c>
      <c r="F216" s="62">
        <v>357.9</v>
      </c>
      <c r="G216" s="50">
        <v>357.9</v>
      </c>
      <c r="H216" s="50">
        <v>357.9</v>
      </c>
    </row>
    <row r="217" spans="1:8" ht="15.75" x14ac:dyDescent="0.25">
      <c r="A217" s="23" t="s">
        <v>235</v>
      </c>
      <c r="B217" s="25" t="s">
        <v>230</v>
      </c>
      <c r="C217" s="50">
        <v>358</v>
      </c>
      <c r="D217" s="50">
        <v>358</v>
      </c>
      <c r="E217" s="50">
        <v>358</v>
      </c>
      <c r="F217" s="62">
        <v>204.5</v>
      </c>
      <c r="G217" s="50">
        <v>204.5</v>
      </c>
      <c r="H217" s="50">
        <v>204.5</v>
      </c>
    </row>
    <row r="218" spans="1:8" ht="31.5" x14ac:dyDescent="0.25">
      <c r="A218" s="23" t="s">
        <v>236</v>
      </c>
      <c r="B218" s="25" t="s">
        <v>232</v>
      </c>
      <c r="C218" s="50">
        <v>1253731</v>
      </c>
      <c r="D218" s="50">
        <v>1252441</v>
      </c>
      <c r="E218" s="50">
        <v>1252441</v>
      </c>
      <c r="F218" s="62">
        <f>40758.7+5000</f>
        <v>45758.7</v>
      </c>
      <c r="G218" s="50">
        <f>91939.7+5000</f>
        <v>96939.7</v>
      </c>
      <c r="H218" s="50">
        <f>91939.7+5000</f>
        <v>96939.7</v>
      </c>
    </row>
    <row r="219" spans="1:8" ht="78.75" x14ac:dyDescent="0.25">
      <c r="A219" s="23" t="s">
        <v>237</v>
      </c>
      <c r="B219" s="25" t="s">
        <v>232</v>
      </c>
      <c r="C219" s="50">
        <v>111</v>
      </c>
      <c r="D219" s="50">
        <v>111</v>
      </c>
      <c r="E219" s="50">
        <v>111</v>
      </c>
      <c r="F219" s="62">
        <v>173</v>
      </c>
      <c r="G219" s="50">
        <v>173</v>
      </c>
      <c r="H219" s="50">
        <v>173</v>
      </c>
    </row>
    <row r="220" spans="1:8" ht="31.5" x14ac:dyDescent="0.25">
      <c r="A220" s="23" t="s">
        <v>238</v>
      </c>
      <c r="B220" s="25" t="s">
        <v>232</v>
      </c>
      <c r="C220" s="50">
        <v>545.65</v>
      </c>
      <c r="D220" s="50">
        <v>545.95000000000005</v>
      </c>
      <c r="E220" s="50">
        <v>545.95000000000005</v>
      </c>
      <c r="F220" s="62">
        <v>7664</v>
      </c>
      <c r="G220" s="50">
        <v>7668.2</v>
      </c>
      <c r="H220" s="50">
        <v>7668.2</v>
      </c>
    </row>
    <row r="221" spans="1:8" ht="31.5" x14ac:dyDescent="0.25">
      <c r="A221" s="23" t="s">
        <v>239</v>
      </c>
      <c r="B221" s="25" t="s">
        <v>232</v>
      </c>
      <c r="C221" s="50">
        <v>237</v>
      </c>
      <c r="D221" s="50">
        <v>237</v>
      </c>
      <c r="E221" s="50">
        <v>237</v>
      </c>
      <c r="F221" s="62">
        <v>861.3</v>
      </c>
      <c r="G221" s="50">
        <v>861.3</v>
      </c>
      <c r="H221" s="50">
        <v>861.3</v>
      </c>
    </row>
    <row r="222" spans="1:8" ht="63" x14ac:dyDescent="0.25">
      <c r="A222" s="23" t="s">
        <v>240</v>
      </c>
      <c r="B222" s="25" t="s">
        <v>232</v>
      </c>
      <c r="C222" s="50">
        <v>308.3</v>
      </c>
      <c r="D222" s="50">
        <v>313.3</v>
      </c>
      <c r="E222" s="50">
        <v>313.3</v>
      </c>
      <c r="F222" s="62">
        <v>633.1</v>
      </c>
      <c r="G222" s="50">
        <v>643.4</v>
      </c>
      <c r="H222" s="50">
        <v>643.4</v>
      </c>
    </row>
    <row r="223" spans="1:8" ht="15.75" x14ac:dyDescent="0.25">
      <c r="A223" s="23" t="s">
        <v>241</v>
      </c>
      <c r="B223" s="25" t="s">
        <v>232</v>
      </c>
      <c r="C223" s="50">
        <v>406.8</v>
      </c>
      <c r="D223" s="50">
        <v>81.13</v>
      </c>
      <c r="E223" s="50">
        <v>81.13</v>
      </c>
      <c r="F223" s="62">
        <v>2254.5</v>
      </c>
      <c r="G223" s="50">
        <v>449.7</v>
      </c>
      <c r="H223" s="50">
        <v>449.7</v>
      </c>
    </row>
    <row r="224" spans="1:8" ht="15.75" x14ac:dyDescent="0.25">
      <c r="A224" s="23" t="s">
        <v>242</v>
      </c>
      <c r="B224" s="25" t="s">
        <v>232</v>
      </c>
      <c r="C224" s="50">
        <v>555.4</v>
      </c>
      <c r="D224" s="50">
        <v>359.37</v>
      </c>
      <c r="E224" s="50">
        <v>359.37</v>
      </c>
      <c r="F224" s="62">
        <v>3077.9</v>
      </c>
      <c r="G224" s="50">
        <v>1991.9</v>
      </c>
      <c r="H224" s="50">
        <v>1991.9</v>
      </c>
    </row>
    <row r="225" spans="1:8" ht="15.75" x14ac:dyDescent="0.25">
      <c r="A225" s="23" t="s">
        <v>243</v>
      </c>
      <c r="B225" s="25" t="s">
        <v>232</v>
      </c>
      <c r="C225" s="50">
        <v>706.3</v>
      </c>
      <c r="D225" s="50">
        <v>171</v>
      </c>
      <c r="E225" s="50">
        <v>171</v>
      </c>
      <c r="F225" s="62">
        <v>553.1</v>
      </c>
      <c r="G225" s="50">
        <v>133.9</v>
      </c>
      <c r="H225" s="50">
        <v>133.9</v>
      </c>
    </row>
    <row r="226" spans="1:8" ht="15.75" x14ac:dyDescent="0.25">
      <c r="A226" s="23" t="s">
        <v>244</v>
      </c>
      <c r="B226" s="25" t="s">
        <v>232</v>
      </c>
      <c r="C226" s="50">
        <v>286.3</v>
      </c>
      <c r="D226" s="50">
        <v>269.5</v>
      </c>
      <c r="E226" s="50">
        <v>269.5</v>
      </c>
      <c r="F226" s="62">
        <v>316.7</v>
      </c>
      <c r="G226" s="50">
        <v>298.10000000000002</v>
      </c>
      <c r="H226" s="50">
        <v>298.10000000000002</v>
      </c>
    </row>
    <row r="227" spans="1:8" ht="31.5" x14ac:dyDescent="0.25">
      <c r="A227" s="23" t="s">
        <v>245</v>
      </c>
      <c r="B227" s="25" t="s">
        <v>232</v>
      </c>
      <c r="C227" s="50">
        <v>1022.21</v>
      </c>
      <c r="D227" s="50">
        <v>1536.11</v>
      </c>
      <c r="E227" s="50">
        <v>1536.11</v>
      </c>
      <c r="F227" s="62">
        <v>1436</v>
      </c>
      <c r="G227" s="50">
        <v>1838.5</v>
      </c>
      <c r="H227" s="50">
        <v>1838.5</v>
      </c>
    </row>
    <row r="228" spans="1:8" ht="63" x14ac:dyDescent="0.25">
      <c r="A228" s="23" t="s">
        <v>246</v>
      </c>
      <c r="B228" s="25" t="s">
        <v>232</v>
      </c>
      <c r="C228" s="50">
        <v>2828.27</v>
      </c>
      <c r="D228" s="50">
        <v>2856.77</v>
      </c>
      <c r="E228" s="50">
        <v>2856.77</v>
      </c>
      <c r="F228" s="62">
        <v>9152.9</v>
      </c>
      <c r="G228" s="50">
        <v>9096.5</v>
      </c>
      <c r="H228" s="50">
        <v>9096.5</v>
      </c>
    </row>
    <row r="229" spans="1:8" ht="47.25" x14ac:dyDescent="0.25">
      <c r="A229" s="23" t="s">
        <v>247</v>
      </c>
      <c r="B229" s="25" t="s">
        <v>232</v>
      </c>
      <c r="C229" s="50">
        <v>288</v>
      </c>
      <c r="D229" s="50">
        <v>288</v>
      </c>
      <c r="E229" s="50">
        <v>288</v>
      </c>
      <c r="F229" s="62">
        <v>296.60000000000002</v>
      </c>
      <c r="G229" s="50">
        <v>296.60000000000002</v>
      </c>
      <c r="H229" s="50">
        <v>296.60000000000002</v>
      </c>
    </row>
    <row r="230" spans="1:8" ht="31.5" x14ac:dyDescent="0.25">
      <c r="A230" s="23" t="s">
        <v>248</v>
      </c>
      <c r="B230" s="25" t="s">
        <v>104</v>
      </c>
      <c r="C230" s="50">
        <v>184</v>
      </c>
      <c r="D230" s="50">
        <v>184</v>
      </c>
      <c r="E230" s="50">
        <v>184</v>
      </c>
      <c r="F230" s="62">
        <v>651.70000000000005</v>
      </c>
      <c r="G230" s="50">
        <v>651.70000000000005</v>
      </c>
      <c r="H230" s="50">
        <v>651.70000000000005</v>
      </c>
    </row>
    <row r="231" spans="1:8" ht="47.25" x14ac:dyDescent="0.25">
      <c r="A231" s="23" t="s">
        <v>249</v>
      </c>
      <c r="B231" s="25" t="s">
        <v>232</v>
      </c>
      <c r="C231" s="50">
        <v>22</v>
      </c>
      <c r="D231" s="50">
        <v>22</v>
      </c>
      <c r="E231" s="50">
        <v>22</v>
      </c>
      <c r="F231" s="62">
        <v>143.9</v>
      </c>
      <c r="G231" s="50">
        <v>143.9</v>
      </c>
      <c r="H231" s="50">
        <v>143.9</v>
      </c>
    </row>
    <row r="232" spans="1:8" ht="15.75" x14ac:dyDescent="0.25">
      <c r="A232" s="23" t="s">
        <v>250</v>
      </c>
      <c r="B232" s="25" t="s">
        <v>232</v>
      </c>
      <c r="C232" s="50">
        <v>1253731</v>
      </c>
      <c r="D232" s="50">
        <v>162.83000000000001</v>
      </c>
      <c r="E232" s="50">
        <v>162.83000000000001</v>
      </c>
      <c r="F232" s="62">
        <v>2310.3000000000002</v>
      </c>
      <c r="G232" s="50">
        <v>311.5</v>
      </c>
      <c r="H232" s="50">
        <v>311.5</v>
      </c>
    </row>
    <row r="233" spans="1:8" ht="15.75" x14ac:dyDescent="0.25">
      <c r="A233" s="23" t="s">
        <v>251</v>
      </c>
      <c r="B233" s="25" t="s">
        <v>232</v>
      </c>
      <c r="C233" s="50">
        <v>965</v>
      </c>
      <c r="D233" s="50">
        <v>0</v>
      </c>
      <c r="E233" s="50">
        <v>0</v>
      </c>
      <c r="F233" s="62">
        <v>199.9</v>
      </c>
      <c r="G233" s="50">
        <v>0</v>
      </c>
      <c r="H233" s="50">
        <v>0</v>
      </c>
    </row>
    <row r="234" spans="1:8" ht="47.25" x14ac:dyDescent="0.25">
      <c r="A234" s="23" t="s">
        <v>252</v>
      </c>
      <c r="B234" s="25" t="s">
        <v>253</v>
      </c>
      <c r="C234" s="50">
        <v>10</v>
      </c>
      <c r="D234" s="50">
        <v>10</v>
      </c>
      <c r="E234" s="50">
        <v>10</v>
      </c>
      <c r="F234" s="62">
        <v>3516.9</v>
      </c>
      <c r="G234" s="50">
        <v>3516.9</v>
      </c>
      <c r="H234" s="50">
        <v>3516.9</v>
      </c>
    </row>
    <row r="235" spans="1:8" ht="63" x14ac:dyDescent="0.25">
      <c r="A235" s="23" t="s">
        <v>254</v>
      </c>
      <c r="B235" s="25" t="s">
        <v>104</v>
      </c>
      <c r="C235" s="50">
        <v>160</v>
      </c>
      <c r="D235" s="50">
        <v>160</v>
      </c>
      <c r="E235" s="50">
        <v>160</v>
      </c>
      <c r="F235" s="62">
        <v>2784.4</v>
      </c>
      <c r="G235" s="50">
        <v>2784.4</v>
      </c>
      <c r="H235" s="50">
        <v>2784.4</v>
      </c>
    </row>
    <row r="236" spans="1:8" ht="141.75" x14ac:dyDescent="0.25">
      <c r="A236" s="23" t="s">
        <v>255</v>
      </c>
      <c r="B236" s="25" t="s">
        <v>232</v>
      </c>
      <c r="C236" s="50">
        <v>354.7</v>
      </c>
      <c r="D236" s="50">
        <v>354.7</v>
      </c>
      <c r="E236" s="50">
        <v>354.7</v>
      </c>
      <c r="F236" s="62">
        <v>1791.1</v>
      </c>
      <c r="G236" s="50">
        <v>1791.1</v>
      </c>
      <c r="H236" s="50">
        <v>1791.1</v>
      </c>
    </row>
    <row r="237" spans="1:8" ht="141.75" x14ac:dyDescent="0.25">
      <c r="A237" s="23" t="s">
        <v>256</v>
      </c>
      <c r="B237" s="25" t="s">
        <v>257</v>
      </c>
      <c r="C237" s="50">
        <v>84</v>
      </c>
      <c r="D237" s="50">
        <v>84</v>
      </c>
      <c r="E237" s="50">
        <v>84</v>
      </c>
      <c r="F237" s="62">
        <v>615.20000000000005</v>
      </c>
      <c r="G237" s="50">
        <v>615.20000000000005</v>
      </c>
      <c r="H237" s="50">
        <v>615.20000000000005</v>
      </c>
    </row>
    <row r="238" spans="1:8" ht="141.75" x14ac:dyDescent="0.25">
      <c r="A238" s="23" t="s">
        <v>258</v>
      </c>
      <c r="B238" s="25" t="s">
        <v>257</v>
      </c>
      <c r="C238" s="50">
        <v>40</v>
      </c>
      <c r="D238" s="50">
        <v>40</v>
      </c>
      <c r="E238" s="50">
        <v>40</v>
      </c>
      <c r="F238" s="62">
        <v>764.6</v>
      </c>
      <c r="G238" s="50">
        <v>764.6</v>
      </c>
      <c r="H238" s="50">
        <v>764.6</v>
      </c>
    </row>
    <row r="239" spans="1:8" ht="31.5" x14ac:dyDescent="0.25">
      <c r="A239" s="23" t="s">
        <v>259</v>
      </c>
      <c r="B239" s="25" t="s">
        <v>260</v>
      </c>
      <c r="C239" s="50">
        <v>2475.1</v>
      </c>
      <c r="D239" s="50">
        <v>2475.1</v>
      </c>
      <c r="E239" s="50">
        <v>2475.1</v>
      </c>
      <c r="F239" s="62">
        <v>3220.2</v>
      </c>
      <c r="G239" s="50">
        <v>4100</v>
      </c>
      <c r="H239" s="50">
        <v>4100</v>
      </c>
    </row>
    <row r="240" spans="1:8" ht="78.75" x14ac:dyDescent="0.25">
      <c r="A240" s="23" t="s">
        <v>261</v>
      </c>
      <c r="B240" s="25" t="s">
        <v>253</v>
      </c>
      <c r="C240" s="50">
        <v>144</v>
      </c>
      <c r="D240" s="50">
        <v>144</v>
      </c>
      <c r="E240" s="50">
        <v>144</v>
      </c>
      <c r="F240" s="62">
        <v>2074</v>
      </c>
      <c r="G240" s="50">
        <v>2074</v>
      </c>
      <c r="H240" s="50">
        <v>2074</v>
      </c>
    </row>
    <row r="241" spans="1:8" ht="94.5" x14ac:dyDescent="0.25">
      <c r="A241" s="23" t="s">
        <v>262</v>
      </c>
      <c r="B241" s="25" t="s">
        <v>257</v>
      </c>
      <c r="C241" s="50">
        <v>43</v>
      </c>
      <c r="D241" s="50">
        <v>43</v>
      </c>
      <c r="E241" s="50">
        <v>43</v>
      </c>
      <c r="F241" s="62">
        <v>2076</v>
      </c>
      <c r="G241" s="50">
        <v>2076</v>
      </c>
      <c r="H241" s="50">
        <v>2076</v>
      </c>
    </row>
    <row r="242" spans="1:8" ht="63" x14ac:dyDescent="0.25">
      <c r="A242" s="23" t="s">
        <v>263</v>
      </c>
      <c r="B242" s="25" t="s">
        <v>253</v>
      </c>
      <c r="C242" s="50">
        <v>5</v>
      </c>
      <c r="D242" s="50">
        <v>5</v>
      </c>
      <c r="E242" s="50">
        <v>5</v>
      </c>
      <c r="F242" s="62">
        <v>1933.1</v>
      </c>
      <c r="G242" s="50">
        <v>1933.1</v>
      </c>
      <c r="H242" s="50">
        <v>1933.1</v>
      </c>
    </row>
    <row r="243" spans="1:8" ht="47.25" x14ac:dyDescent="0.25">
      <c r="A243" s="23" t="s">
        <v>264</v>
      </c>
      <c r="B243" s="25" t="s">
        <v>253</v>
      </c>
      <c r="C243" s="50">
        <v>12</v>
      </c>
      <c r="D243" s="50">
        <v>12</v>
      </c>
      <c r="E243" s="50">
        <v>12</v>
      </c>
      <c r="F243" s="62">
        <f>7571+18967.1</f>
        <v>26538.1</v>
      </c>
      <c r="G243" s="50">
        <v>39461.25</v>
      </c>
      <c r="H243" s="50">
        <v>39279.050000000003</v>
      </c>
    </row>
    <row r="244" spans="1:8" ht="15.75" x14ac:dyDescent="0.25">
      <c r="A244" s="46" t="s">
        <v>265</v>
      </c>
      <c r="B244" s="47"/>
      <c r="C244" s="47" t="s">
        <v>54</v>
      </c>
      <c r="D244" s="47" t="s">
        <v>54</v>
      </c>
      <c r="E244" s="47" t="s">
        <v>54</v>
      </c>
      <c r="F244" s="48">
        <f>F213+F214+F215+F216+F217+F218+F219+F220+F221+F222+F223+F224+F225+F226+F227+F228+F229+F230+F231+F232+F233+F234+F235+F236+F237+F238+F239+F240+F241+F242+F243</f>
        <v>122257.69999999998</v>
      </c>
      <c r="G244" s="48">
        <f>G213+G214+G215+G216+G217+G218+G219+G220+G221+G222+G223+G224+G225+G226+G227+G228+G229+G230+G231+G232+G233+G234+G235+G236+G237+G238+G239+G240+G241+G242+G243</f>
        <v>182070.44999999998</v>
      </c>
      <c r="H244" s="48">
        <f>H213+H214+H215+H216+H217+H218+H219+H220+H221+H222+H223+H224+H225+H226+H227+H228+H229+H230+H231+H232+H233+H234+H235+H236+H237+H238+H239+H240+H241+H242+H243</f>
        <v>181888.25</v>
      </c>
    </row>
    <row r="245" spans="1:8" ht="15.75" x14ac:dyDescent="0.25">
      <c r="A245" s="81" t="s">
        <v>266</v>
      </c>
      <c r="B245" s="82"/>
      <c r="C245" s="82"/>
      <c r="D245" s="82"/>
      <c r="E245" s="82"/>
      <c r="F245" s="82"/>
      <c r="G245" s="82"/>
      <c r="H245" s="83"/>
    </row>
    <row r="246" spans="1:8" ht="47.25" x14ac:dyDescent="0.25">
      <c r="A246" s="24" t="s">
        <v>267</v>
      </c>
      <c r="B246" s="25" t="s">
        <v>257</v>
      </c>
      <c r="C246" s="25">
        <v>9</v>
      </c>
      <c r="D246" s="26">
        <v>9</v>
      </c>
      <c r="E246" s="25">
        <v>9</v>
      </c>
      <c r="F246" s="62">
        <v>6059.6</v>
      </c>
      <c r="G246" s="62">
        <v>6059.6</v>
      </c>
      <c r="H246" s="62">
        <v>6059.6</v>
      </c>
    </row>
    <row r="247" spans="1:8" ht="15.75" x14ac:dyDescent="0.25">
      <c r="A247" s="27" t="s">
        <v>17</v>
      </c>
      <c r="B247" s="25" t="s">
        <v>257</v>
      </c>
      <c r="C247" s="25">
        <v>35</v>
      </c>
      <c r="D247" s="26">
        <v>35</v>
      </c>
      <c r="E247" s="25">
        <v>35</v>
      </c>
      <c r="F247" s="62">
        <v>42719.83</v>
      </c>
      <c r="G247" s="62">
        <v>42719.83</v>
      </c>
      <c r="H247" s="62">
        <v>42719.83</v>
      </c>
    </row>
    <row r="248" spans="1:8" ht="47.25" x14ac:dyDescent="0.25">
      <c r="A248" s="24" t="s">
        <v>267</v>
      </c>
      <c r="B248" s="25" t="s">
        <v>257</v>
      </c>
      <c r="C248" s="25">
        <v>7</v>
      </c>
      <c r="D248" s="26">
        <v>7</v>
      </c>
      <c r="E248" s="25">
        <v>7</v>
      </c>
      <c r="F248" s="62">
        <v>12750.05</v>
      </c>
      <c r="G248" s="62">
        <v>12750.05</v>
      </c>
      <c r="H248" s="62">
        <v>12750.05</v>
      </c>
    </row>
    <row r="249" spans="1:8" ht="47.25" x14ac:dyDescent="0.25">
      <c r="A249" s="27" t="s">
        <v>268</v>
      </c>
      <c r="B249" s="25" t="s">
        <v>257</v>
      </c>
      <c r="C249" s="25">
        <v>120</v>
      </c>
      <c r="D249" s="26">
        <v>120</v>
      </c>
      <c r="E249" s="25">
        <v>230</v>
      </c>
      <c r="F249" s="62">
        <v>5270.12</v>
      </c>
      <c r="G249" s="62">
        <v>5270.12</v>
      </c>
      <c r="H249" s="62">
        <v>5270.12</v>
      </c>
    </row>
    <row r="250" spans="1:8" ht="47.25" x14ac:dyDescent="0.25">
      <c r="A250" s="27" t="s">
        <v>269</v>
      </c>
      <c r="B250" s="28" t="s">
        <v>270</v>
      </c>
      <c r="C250" s="6">
        <v>589231</v>
      </c>
      <c r="D250" s="6">
        <v>661278</v>
      </c>
      <c r="E250" s="6">
        <v>662469</v>
      </c>
      <c r="F250" s="8">
        <v>248601.60000000001</v>
      </c>
      <c r="G250" s="8">
        <v>278998.90000000002</v>
      </c>
      <c r="H250" s="8">
        <v>278998.90000000002</v>
      </c>
    </row>
    <row r="251" spans="1:8" ht="47.25" x14ac:dyDescent="0.25">
      <c r="A251" s="27" t="s">
        <v>103</v>
      </c>
      <c r="B251" s="28" t="s">
        <v>270</v>
      </c>
      <c r="C251" s="6">
        <v>103950</v>
      </c>
      <c r="D251" s="6">
        <v>44530</v>
      </c>
      <c r="E251" s="6">
        <v>44335</v>
      </c>
      <c r="F251" s="8">
        <v>43857.5</v>
      </c>
      <c r="G251" s="8">
        <v>18787.599999999999</v>
      </c>
      <c r="H251" s="8">
        <v>18787.599999999999</v>
      </c>
    </row>
    <row r="252" spans="1:8" ht="47.25" x14ac:dyDescent="0.25">
      <c r="A252" s="27" t="s">
        <v>269</v>
      </c>
      <c r="B252" s="28" t="s">
        <v>270</v>
      </c>
      <c r="C252" s="6">
        <v>98010</v>
      </c>
      <c r="D252" s="6">
        <v>137016</v>
      </c>
      <c r="E252" s="6">
        <v>139344</v>
      </c>
      <c r="F252" s="8">
        <v>12477.8</v>
      </c>
      <c r="G252" s="8">
        <v>17425.8</v>
      </c>
      <c r="H252" s="8">
        <v>17425.8</v>
      </c>
    </row>
    <row r="253" spans="1:8" ht="47.25" x14ac:dyDescent="0.25">
      <c r="A253" s="27" t="s">
        <v>103</v>
      </c>
      <c r="B253" s="28" t="s">
        <v>270</v>
      </c>
      <c r="C253" s="6">
        <v>995</v>
      </c>
      <c r="D253" s="6">
        <v>1895</v>
      </c>
      <c r="E253" s="6">
        <v>2182</v>
      </c>
      <c r="F253" s="8">
        <v>126.7</v>
      </c>
      <c r="G253" s="8">
        <v>259.18</v>
      </c>
      <c r="H253" s="8">
        <v>259.18</v>
      </c>
    </row>
    <row r="254" spans="1:8" ht="63" x14ac:dyDescent="0.25">
      <c r="A254" s="24" t="s">
        <v>271</v>
      </c>
      <c r="B254" s="28" t="s">
        <v>257</v>
      </c>
      <c r="C254" s="6">
        <v>1559</v>
      </c>
      <c r="D254" s="6">
        <v>1560</v>
      </c>
      <c r="E254" s="6">
        <v>1471</v>
      </c>
      <c r="F254" s="8">
        <v>258.10000000000002</v>
      </c>
      <c r="G254" s="8">
        <v>258.10000000000002</v>
      </c>
      <c r="H254" s="8">
        <v>258.10000000000002</v>
      </c>
    </row>
    <row r="255" spans="1:8" ht="47.25" x14ac:dyDescent="0.25">
      <c r="A255" s="29" t="s">
        <v>272</v>
      </c>
      <c r="B255" s="28" t="s">
        <v>257</v>
      </c>
      <c r="C255" s="30"/>
      <c r="D255" s="28">
        <v>477</v>
      </c>
      <c r="E255" s="30">
        <v>495</v>
      </c>
      <c r="F255" s="28"/>
      <c r="G255" s="8">
        <v>3792.26</v>
      </c>
      <c r="H255" s="8">
        <v>3792.26</v>
      </c>
    </row>
    <row r="256" spans="1:8" ht="47.25" x14ac:dyDescent="0.25">
      <c r="A256" s="31" t="s">
        <v>273</v>
      </c>
      <c r="B256" s="28" t="s">
        <v>257</v>
      </c>
      <c r="C256" s="30"/>
      <c r="D256" s="28">
        <v>465</v>
      </c>
      <c r="E256" s="30">
        <v>457</v>
      </c>
      <c r="F256" s="28"/>
      <c r="G256" s="8">
        <v>3843.98</v>
      </c>
      <c r="H256" s="8">
        <v>3843.98</v>
      </c>
    </row>
    <row r="257" spans="1:8" ht="47.25" x14ac:dyDescent="0.25">
      <c r="A257" s="31" t="s">
        <v>274</v>
      </c>
      <c r="B257" s="28" t="s">
        <v>257</v>
      </c>
      <c r="C257" s="30"/>
      <c r="D257" s="28">
        <v>27</v>
      </c>
      <c r="E257" s="28">
        <v>27</v>
      </c>
      <c r="F257" s="28"/>
      <c r="G257" s="8">
        <v>678.17</v>
      </c>
      <c r="H257" s="8">
        <v>678.17</v>
      </c>
    </row>
    <row r="258" spans="1:8" ht="47.25" x14ac:dyDescent="0.25">
      <c r="A258" s="31" t="s">
        <v>275</v>
      </c>
      <c r="B258" s="28" t="s">
        <v>257</v>
      </c>
      <c r="C258" s="30"/>
      <c r="D258" s="28">
        <v>9</v>
      </c>
      <c r="E258" s="28">
        <v>9</v>
      </c>
      <c r="F258" s="28"/>
      <c r="G258" s="8">
        <v>1083.51</v>
      </c>
      <c r="H258" s="8">
        <v>1083.51</v>
      </c>
    </row>
    <row r="259" spans="1:8" ht="47.25" x14ac:dyDescent="0.25">
      <c r="A259" s="31" t="s">
        <v>276</v>
      </c>
      <c r="B259" s="28" t="s">
        <v>257</v>
      </c>
      <c r="C259" s="30"/>
      <c r="D259" s="28">
        <v>9</v>
      </c>
      <c r="E259" s="28">
        <v>9</v>
      </c>
      <c r="F259" s="28"/>
      <c r="G259" s="8">
        <v>1571.07</v>
      </c>
      <c r="H259" s="8">
        <v>1571.07</v>
      </c>
    </row>
    <row r="260" spans="1:8" ht="15.75" x14ac:dyDescent="0.25">
      <c r="A260" s="46" t="s">
        <v>53</v>
      </c>
      <c r="B260" s="47"/>
      <c r="C260" s="47" t="s">
        <v>54</v>
      </c>
      <c r="D260" s="47" t="s">
        <v>54</v>
      </c>
      <c r="E260" s="47" t="s">
        <v>54</v>
      </c>
      <c r="F260" s="48">
        <f>SUM(F246:F259)</f>
        <v>372121.3</v>
      </c>
      <c r="G260" s="48">
        <f>SUM(G246:G259)</f>
        <v>393498.16999999993</v>
      </c>
      <c r="H260" s="48">
        <f>SUM(H246:H259)</f>
        <v>393498.16999999993</v>
      </c>
    </row>
    <row r="261" spans="1:8" ht="15.75" x14ac:dyDescent="0.25">
      <c r="A261" s="81" t="s">
        <v>277</v>
      </c>
      <c r="B261" s="82"/>
      <c r="C261" s="82"/>
      <c r="D261" s="82"/>
      <c r="E261" s="82"/>
      <c r="F261" s="82"/>
      <c r="G261" s="82"/>
      <c r="H261" s="83"/>
    </row>
    <row r="262" spans="1:8" ht="47.25" x14ac:dyDescent="0.25">
      <c r="A262" s="84" t="s">
        <v>278</v>
      </c>
      <c r="B262" s="32" t="s">
        <v>279</v>
      </c>
      <c r="C262" s="33">
        <v>30</v>
      </c>
      <c r="D262" s="33">
        <v>30</v>
      </c>
      <c r="E262" s="33">
        <v>32</v>
      </c>
      <c r="F262" s="87">
        <v>1326.73</v>
      </c>
      <c r="G262" s="87">
        <v>1326.73</v>
      </c>
      <c r="H262" s="87">
        <v>1326.73</v>
      </c>
    </row>
    <row r="263" spans="1:8" ht="31.5" x14ac:dyDescent="0.25">
      <c r="A263" s="85"/>
      <c r="B263" s="32" t="s">
        <v>280</v>
      </c>
      <c r="C263" s="33">
        <v>5</v>
      </c>
      <c r="D263" s="33">
        <v>5</v>
      </c>
      <c r="E263" s="33">
        <v>6</v>
      </c>
      <c r="F263" s="88"/>
      <c r="G263" s="88"/>
      <c r="H263" s="88"/>
    </row>
    <row r="264" spans="1:8" ht="63" x14ac:dyDescent="0.25">
      <c r="A264" s="86"/>
      <c r="B264" s="32" t="s">
        <v>281</v>
      </c>
      <c r="C264" s="33">
        <v>200</v>
      </c>
      <c r="D264" s="33">
        <v>200</v>
      </c>
      <c r="E264" s="33">
        <v>207</v>
      </c>
      <c r="F264" s="89"/>
      <c r="G264" s="89"/>
      <c r="H264" s="89"/>
    </row>
    <row r="265" spans="1:8" ht="47.25" x14ac:dyDescent="0.25">
      <c r="A265" s="84" t="s">
        <v>282</v>
      </c>
      <c r="B265" s="32" t="s">
        <v>283</v>
      </c>
      <c r="C265" s="33">
        <v>400</v>
      </c>
      <c r="D265" s="33">
        <v>400</v>
      </c>
      <c r="E265" s="33">
        <v>427</v>
      </c>
      <c r="F265" s="87">
        <v>1157.1500000000001</v>
      </c>
      <c r="G265" s="87">
        <v>1157.1500000000001</v>
      </c>
      <c r="H265" s="87">
        <v>1157.1500000000001</v>
      </c>
    </row>
    <row r="266" spans="1:8" ht="31.5" x14ac:dyDescent="0.25">
      <c r="A266" s="86"/>
      <c r="B266" s="32" t="s">
        <v>284</v>
      </c>
      <c r="C266" s="33">
        <v>10</v>
      </c>
      <c r="D266" s="33">
        <v>10</v>
      </c>
      <c r="E266" s="33">
        <v>10</v>
      </c>
      <c r="F266" s="89"/>
      <c r="G266" s="89"/>
      <c r="H266" s="89"/>
    </row>
    <row r="267" spans="1:8" ht="322.5" customHeight="1" x14ac:dyDescent="0.25">
      <c r="A267" s="31" t="s">
        <v>285</v>
      </c>
      <c r="B267" s="32" t="s">
        <v>286</v>
      </c>
      <c r="C267" s="21">
        <v>5</v>
      </c>
      <c r="D267" s="21">
        <v>5</v>
      </c>
      <c r="E267" s="21">
        <v>27</v>
      </c>
      <c r="F267" s="8">
        <v>1993.91</v>
      </c>
      <c r="G267" s="22">
        <v>1993.91</v>
      </c>
      <c r="H267" s="8">
        <v>1993.91</v>
      </c>
    </row>
    <row r="268" spans="1:8" ht="47.25" x14ac:dyDescent="0.25">
      <c r="A268" s="31" t="s">
        <v>287</v>
      </c>
      <c r="B268" s="32" t="s">
        <v>288</v>
      </c>
      <c r="C268" s="21">
        <v>35</v>
      </c>
      <c r="D268" s="21">
        <v>35</v>
      </c>
      <c r="E268" s="21">
        <v>36</v>
      </c>
      <c r="F268" s="8">
        <v>2675.61</v>
      </c>
      <c r="G268" s="22">
        <v>2675.61</v>
      </c>
      <c r="H268" s="8">
        <v>2675.61</v>
      </c>
    </row>
    <row r="269" spans="1:8" ht="47.25" x14ac:dyDescent="0.25">
      <c r="A269" s="31" t="s">
        <v>289</v>
      </c>
      <c r="B269" s="32" t="s">
        <v>288</v>
      </c>
      <c r="C269" s="21">
        <v>5</v>
      </c>
      <c r="D269" s="21">
        <v>5</v>
      </c>
      <c r="E269" s="21">
        <v>7</v>
      </c>
      <c r="F269" s="8">
        <v>3023.39</v>
      </c>
      <c r="G269" s="22">
        <v>3023.39</v>
      </c>
      <c r="H269" s="8">
        <v>3023.39</v>
      </c>
    </row>
    <row r="270" spans="1:8" ht="47.25" x14ac:dyDescent="0.25">
      <c r="A270" s="31" t="s">
        <v>348</v>
      </c>
      <c r="B270" s="32" t="s">
        <v>288</v>
      </c>
      <c r="C270" s="21">
        <v>5</v>
      </c>
      <c r="D270" s="21">
        <v>5</v>
      </c>
      <c r="E270" s="21">
        <v>10</v>
      </c>
      <c r="F270" s="8">
        <v>1769.31</v>
      </c>
      <c r="G270" s="22">
        <v>1769.31</v>
      </c>
      <c r="H270" s="8">
        <v>1769.31</v>
      </c>
    </row>
    <row r="271" spans="1:8" ht="15.75" x14ac:dyDescent="0.25">
      <c r="A271" s="46" t="s">
        <v>53</v>
      </c>
      <c r="B271" s="47"/>
      <c r="C271" s="47" t="s">
        <v>54</v>
      </c>
      <c r="D271" s="47" t="s">
        <v>54</v>
      </c>
      <c r="E271" s="47" t="s">
        <v>54</v>
      </c>
      <c r="F271" s="48">
        <f>F262+F265+F267+F268+F269+F270</f>
        <v>11946.099999999999</v>
      </c>
      <c r="G271" s="48">
        <f t="shared" ref="G271:H271" si="14">G262+G265+G267+G268+G269+G270</f>
        <v>11946.099999999999</v>
      </c>
      <c r="H271" s="48">
        <f t="shared" si="14"/>
        <v>11946.099999999999</v>
      </c>
    </row>
    <row r="272" spans="1:8" ht="15.75" x14ac:dyDescent="0.25">
      <c r="A272" s="81" t="s">
        <v>290</v>
      </c>
      <c r="B272" s="82"/>
      <c r="C272" s="82"/>
      <c r="D272" s="82"/>
      <c r="E272" s="82"/>
      <c r="F272" s="82"/>
      <c r="G272" s="82"/>
      <c r="H272" s="83"/>
    </row>
    <row r="273" spans="1:8" ht="47.25" x14ac:dyDescent="0.25">
      <c r="A273" s="31" t="s">
        <v>291</v>
      </c>
      <c r="B273" s="25" t="s">
        <v>292</v>
      </c>
      <c r="C273" s="25">
        <v>94.047020000000003</v>
      </c>
      <c r="D273" s="25">
        <v>95.191220000000001</v>
      </c>
      <c r="E273" s="25">
        <v>96.78604</v>
      </c>
      <c r="F273" s="62">
        <v>108132.4</v>
      </c>
      <c r="G273" s="62">
        <v>107912.088</v>
      </c>
      <c r="H273" s="62">
        <v>107912.088</v>
      </c>
    </row>
    <row r="274" spans="1:8" ht="47.25" x14ac:dyDescent="0.25">
      <c r="A274" s="31" t="s">
        <v>293</v>
      </c>
      <c r="B274" s="25" t="s">
        <v>294</v>
      </c>
      <c r="C274" s="25">
        <v>30</v>
      </c>
      <c r="D274" s="25">
        <v>30</v>
      </c>
      <c r="E274" s="25">
        <v>30</v>
      </c>
      <c r="F274" s="90">
        <v>33751.9</v>
      </c>
      <c r="G274" s="90">
        <v>33751.9</v>
      </c>
      <c r="H274" s="90">
        <v>33751.9</v>
      </c>
    </row>
    <row r="275" spans="1:8" ht="78.75" x14ac:dyDescent="0.25">
      <c r="A275" s="31" t="s">
        <v>295</v>
      </c>
      <c r="B275" s="25" t="s">
        <v>294</v>
      </c>
      <c r="C275" s="34">
        <v>890000</v>
      </c>
      <c r="D275" s="34">
        <v>890000</v>
      </c>
      <c r="E275" s="34">
        <v>892139</v>
      </c>
      <c r="F275" s="90"/>
      <c r="G275" s="90"/>
      <c r="H275" s="90"/>
    </row>
    <row r="276" spans="1:8" ht="78.75" x14ac:dyDescent="0.25">
      <c r="A276" s="31" t="s">
        <v>296</v>
      </c>
      <c r="B276" s="25" t="s">
        <v>294</v>
      </c>
      <c r="C276" s="34">
        <v>890000</v>
      </c>
      <c r="D276" s="34">
        <v>890000</v>
      </c>
      <c r="E276" s="34">
        <v>892139</v>
      </c>
      <c r="F276" s="90"/>
      <c r="G276" s="90"/>
      <c r="H276" s="90"/>
    </row>
    <row r="277" spans="1:8" ht="47.25" x14ac:dyDescent="0.25">
      <c r="A277" s="31" t="s">
        <v>297</v>
      </c>
      <c r="B277" s="25" t="s">
        <v>294</v>
      </c>
      <c r="C277" s="6">
        <v>12</v>
      </c>
      <c r="D277" s="6">
        <v>12</v>
      </c>
      <c r="E277" s="6">
        <v>12</v>
      </c>
      <c r="F277" s="35">
        <v>2059.1999999999998</v>
      </c>
      <c r="G277" s="35">
        <v>2054.52</v>
      </c>
      <c r="H277" s="35">
        <v>2054.52</v>
      </c>
    </row>
    <row r="278" spans="1:8" ht="31.5" x14ac:dyDescent="0.25">
      <c r="A278" s="31" t="s">
        <v>298</v>
      </c>
      <c r="B278" s="25" t="s">
        <v>294</v>
      </c>
      <c r="C278" s="6">
        <v>1</v>
      </c>
      <c r="D278" s="6">
        <v>1</v>
      </c>
      <c r="E278" s="6">
        <v>1</v>
      </c>
      <c r="F278" s="35">
        <v>2036.47</v>
      </c>
      <c r="G278" s="35">
        <v>1366.97</v>
      </c>
      <c r="H278" s="35">
        <v>1366.97</v>
      </c>
    </row>
    <row r="279" spans="1:8" ht="47.25" x14ac:dyDescent="0.25">
      <c r="A279" s="31" t="s">
        <v>299</v>
      </c>
      <c r="B279" s="36" t="s">
        <v>300</v>
      </c>
      <c r="C279" s="9">
        <v>6</v>
      </c>
      <c r="D279" s="9">
        <v>6</v>
      </c>
      <c r="E279" s="9">
        <v>6</v>
      </c>
      <c r="F279" s="37">
        <v>4303.74</v>
      </c>
      <c r="G279" s="37">
        <v>4294.25</v>
      </c>
      <c r="H279" s="37">
        <v>4294.25</v>
      </c>
    </row>
    <row r="280" spans="1:8" ht="31.5" x14ac:dyDescent="0.25">
      <c r="A280" s="31" t="s">
        <v>301</v>
      </c>
      <c r="B280" s="36" t="s">
        <v>300</v>
      </c>
      <c r="C280" s="9">
        <v>5</v>
      </c>
      <c r="D280" s="9">
        <v>5</v>
      </c>
      <c r="E280" s="9">
        <v>5</v>
      </c>
      <c r="F280" s="37">
        <v>985.35</v>
      </c>
      <c r="G280" s="37">
        <v>980.65</v>
      </c>
      <c r="H280" s="37">
        <v>980.65</v>
      </c>
    </row>
    <row r="281" spans="1:8" ht="31.5" x14ac:dyDescent="0.25">
      <c r="A281" s="31" t="s">
        <v>302</v>
      </c>
      <c r="B281" s="36" t="s">
        <v>300</v>
      </c>
      <c r="C281" s="9">
        <v>150</v>
      </c>
      <c r="D281" s="9">
        <v>150</v>
      </c>
      <c r="E281" s="9">
        <v>150</v>
      </c>
      <c r="F281" s="37">
        <v>4494</v>
      </c>
      <c r="G281" s="37">
        <v>4473</v>
      </c>
      <c r="H281" s="37">
        <v>4473</v>
      </c>
    </row>
    <row r="282" spans="1:8" ht="47.25" x14ac:dyDescent="0.25">
      <c r="A282" s="31" t="s">
        <v>303</v>
      </c>
      <c r="B282" s="36" t="s">
        <v>300</v>
      </c>
      <c r="C282" s="9">
        <v>1</v>
      </c>
      <c r="D282" s="9">
        <v>1</v>
      </c>
      <c r="E282" s="9">
        <v>1</v>
      </c>
      <c r="F282" s="37">
        <v>1493.54</v>
      </c>
      <c r="G282" s="37">
        <v>1488.84</v>
      </c>
      <c r="H282" s="37">
        <v>1488.84</v>
      </c>
    </row>
    <row r="283" spans="1:8" ht="31.5" x14ac:dyDescent="0.25">
      <c r="A283" s="31" t="s">
        <v>304</v>
      </c>
      <c r="B283" s="36" t="s">
        <v>300</v>
      </c>
      <c r="C283" s="9">
        <v>180</v>
      </c>
      <c r="D283" s="9">
        <v>180</v>
      </c>
      <c r="E283" s="9">
        <v>180</v>
      </c>
      <c r="F283" s="37">
        <v>1193.4000000000001</v>
      </c>
      <c r="G283" s="37">
        <v>1189.8</v>
      </c>
      <c r="H283" s="37">
        <v>1189.8</v>
      </c>
    </row>
    <row r="284" spans="1:8" ht="31.5" x14ac:dyDescent="0.25">
      <c r="A284" s="31" t="s">
        <v>305</v>
      </c>
      <c r="B284" s="36" t="s">
        <v>300</v>
      </c>
      <c r="C284" s="9">
        <v>2</v>
      </c>
      <c r="D284" s="9">
        <v>2</v>
      </c>
      <c r="E284" s="9">
        <v>2</v>
      </c>
      <c r="F284" s="37">
        <v>3501.72</v>
      </c>
      <c r="G284" s="37">
        <v>3487.6</v>
      </c>
      <c r="H284" s="37">
        <v>3487.6</v>
      </c>
    </row>
    <row r="285" spans="1:8" ht="15.75" x14ac:dyDescent="0.25">
      <c r="A285" s="31" t="s">
        <v>306</v>
      </c>
      <c r="B285" s="28" t="s">
        <v>300</v>
      </c>
      <c r="C285" s="6">
        <v>3</v>
      </c>
      <c r="D285" s="6">
        <v>3</v>
      </c>
      <c r="E285" s="6">
        <v>3</v>
      </c>
      <c r="F285" s="35">
        <v>14995.11</v>
      </c>
      <c r="G285" s="35">
        <v>13507.6</v>
      </c>
      <c r="H285" s="35">
        <v>13507.6</v>
      </c>
    </row>
    <row r="286" spans="1:8" ht="15.75" x14ac:dyDescent="0.25">
      <c r="A286" s="31" t="s">
        <v>307</v>
      </c>
      <c r="B286" s="28" t="s">
        <v>300</v>
      </c>
      <c r="C286" s="6">
        <v>15</v>
      </c>
      <c r="D286" s="6">
        <v>15</v>
      </c>
      <c r="E286" s="6">
        <v>15</v>
      </c>
      <c r="F286" s="35">
        <v>22118.400000000001</v>
      </c>
      <c r="G286" s="35">
        <v>17204.55</v>
      </c>
      <c r="H286" s="35">
        <v>17204.55</v>
      </c>
    </row>
    <row r="287" spans="1:8" ht="31.5" x14ac:dyDescent="0.25">
      <c r="A287" s="31" t="s">
        <v>308</v>
      </c>
      <c r="B287" s="28" t="s">
        <v>300</v>
      </c>
      <c r="C287" s="6">
        <v>1300</v>
      </c>
      <c r="D287" s="6">
        <v>1300</v>
      </c>
      <c r="E287" s="6">
        <v>1300</v>
      </c>
      <c r="F287" s="35">
        <v>20930</v>
      </c>
      <c r="G287" s="35">
        <v>17810</v>
      </c>
      <c r="H287" s="35">
        <v>17810</v>
      </c>
    </row>
    <row r="288" spans="1:8" ht="15.75" x14ac:dyDescent="0.25">
      <c r="A288" s="31" t="s">
        <v>309</v>
      </c>
      <c r="B288" s="28" t="s">
        <v>300</v>
      </c>
      <c r="C288" s="6">
        <v>100</v>
      </c>
      <c r="D288" s="6">
        <v>100</v>
      </c>
      <c r="E288" s="6">
        <v>100</v>
      </c>
      <c r="F288" s="35">
        <v>7998</v>
      </c>
      <c r="G288" s="35">
        <v>7688</v>
      </c>
      <c r="H288" s="35">
        <v>7688</v>
      </c>
    </row>
    <row r="289" spans="1:8" ht="31.5" x14ac:dyDescent="0.25">
      <c r="A289" s="31" t="s">
        <v>302</v>
      </c>
      <c r="B289" s="28" t="s">
        <v>300</v>
      </c>
      <c r="C289" s="28">
        <v>1</v>
      </c>
      <c r="D289" s="28">
        <v>1</v>
      </c>
      <c r="E289" s="28">
        <v>1</v>
      </c>
      <c r="F289" s="8">
        <v>1499.47</v>
      </c>
      <c r="G289" s="8">
        <v>1499.47</v>
      </c>
      <c r="H289" s="7">
        <v>1499.47</v>
      </c>
    </row>
    <row r="290" spans="1:8" ht="31.5" x14ac:dyDescent="0.25">
      <c r="A290" s="31" t="s">
        <v>310</v>
      </c>
      <c r="B290" s="28" t="s">
        <v>300</v>
      </c>
      <c r="C290" s="28">
        <v>5</v>
      </c>
      <c r="D290" s="28">
        <v>5</v>
      </c>
      <c r="E290" s="28">
        <v>5</v>
      </c>
      <c r="F290" s="8">
        <v>2236.25</v>
      </c>
      <c r="G290" s="8">
        <v>2236.25</v>
      </c>
      <c r="H290" s="7">
        <v>2236.25</v>
      </c>
    </row>
    <row r="291" spans="1:8" ht="31.5" x14ac:dyDescent="0.25">
      <c r="A291" s="31" t="s">
        <v>311</v>
      </c>
      <c r="B291" s="28" t="s">
        <v>300</v>
      </c>
      <c r="C291" s="28">
        <v>8</v>
      </c>
      <c r="D291" s="28">
        <v>8</v>
      </c>
      <c r="E291" s="28">
        <v>8</v>
      </c>
      <c r="F291" s="8">
        <v>1758.52</v>
      </c>
      <c r="G291" s="8">
        <v>1758.52</v>
      </c>
      <c r="H291" s="7">
        <v>1758.52</v>
      </c>
    </row>
    <row r="292" spans="1:8" ht="78.75" x14ac:dyDescent="0.25">
      <c r="A292" s="31" t="s">
        <v>312</v>
      </c>
      <c r="B292" s="28" t="s">
        <v>300</v>
      </c>
      <c r="C292" s="28">
        <v>3</v>
      </c>
      <c r="D292" s="28">
        <v>3</v>
      </c>
      <c r="E292" s="28">
        <v>3</v>
      </c>
      <c r="F292" s="8">
        <v>3458.98</v>
      </c>
      <c r="G292" s="8">
        <v>3458.98</v>
      </c>
      <c r="H292" s="7">
        <v>3458.98</v>
      </c>
    </row>
    <row r="293" spans="1:8" ht="94.5" x14ac:dyDescent="0.25">
      <c r="A293" s="31" t="s">
        <v>313</v>
      </c>
      <c r="B293" s="28" t="s">
        <v>300</v>
      </c>
      <c r="C293" s="6">
        <v>1600</v>
      </c>
      <c r="D293" s="6">
        <v>1500</v>
      </c>
      <c r="E293" s="6">
        <v>1500</v>
      </c>
      <c r="F293" s="8">
        <v>12479.05</v>
      </c>
      <c r="G293" s="8">
        <v>9088.68</v>
      </c>
      <c r="H293" s="7">
        <v>9088.68</v>
      </c>
    </row>
    <row r="294" spans="1:8" ht="63" x14ac:dyDescent="0.25">
      <c r="A294" s="31" t="s">
        <v>314</v>
      </c>
      <c r="B294" s="25" t="s">
        <v>294</v>
      </c>
      <c r="C294" s="25">
        <v>80</v>
      </c>
      <c r="D294" s="25">
        <v>2780</v>
      </c>
      <c r="E294" s="25">
        <v>2780</v>
      </c>
      <c r="F294" s="62">
        <v>4057.8499900000002</v>
      </c>
      <c r="G294" s="62">
        <v>20562.993610000001</v>
      </c>
      <c r="H294" s="62">
        <v>20562.993610000001</v>
      </c>
    </row>
    <row r="295" spans="1:8" ht="110.25" x14ac:dyDescent="0.25">
      <c r="A295" s="31" t="s">
        <v>315</v>
      </c>
      <c r="B295" s="25" t="s">
        <v>294</v>
      </c>
      <c r="C295" s="34">
        <v>1000</v>
      </c>
      <c r="D295" s="34">
        <v>1000</v>
      </c>
      <c r="E295" s="34">
        <v>1000</v>
      </c>
      <c r="F295" s="62">
        <v>9539.5001699999993</v>
      </c>
      <c r="G295" s="62">
        <v>7964.6755800000001</v>
      </c>
      <c r="H295" s="62">
        <v>7964.6755800000001</v>
      </c>
    </row>
    <row r="296" spans="1:8" ht="110.25" x14ac:dyDescent="0.25">
      <c r="A296" s="31" t="s">
        <v>316</v>
      </c>
      <c r="B296" s="25" t="s">
        <v>294</v>
      </c>
      <c r="C296" s="34">
        <v>1000</v>
      </c>
      <c r="D296" s="34">
        <v>1000</v>
      </c>
      <c r="E296" s="34">
        <v>1000</v>
      </c>
      <c r="F296" s="62">
        <v>16563.297020000002</v>
      </c>
      <c r="G296" s="62">
        <v>12834.24451</v>
      </c>
      <c r="H296" s="62">
        <v>12834.24451</v>
      </c>
    </row>
    <row r="297" spans="1:8" ht="63" x14ac:dyDescent="0.25">
      <c r="A297" s="31" t="s">
        <v>317</v>
      </c>
      <c r="B297" s="25" t="s">
        <v>294</v>
      </c>
      <c r="C297" s="25">
        <v>500</v>
      </c>
      <c r="D297" s="25">
        <v>500</v>
      </c>
      <c r="E297" s="25">
        <v>500</v>
      </c>
      <c r="F297" s="62">
        <v>6880.2326499999999</v>
      </c>
      <c r="G297" s="62">
        <v>4148.6961799999999</v>
      </c>
      <c r="H297" s="62">
        <v>4148.6961799999999</v>
      </c>
    </row>
    <row r="298" spans="1:8" ht="63" x14ac:dyDescent="0.25">
      <c r="A298" s="31" t="s">
        <v>318</v>
      </c>
      <c r="B298" s="25" t="s">
        <v>294</v>
      </c>
      <c r="C298" s="25">
        <v>280</v>
      </c>
      <c r="D298" s="25">
        <v>280</v>
      </c>
      <c r="E298" s="25">
        <v>280</v>
      </c>
      <c r="F298" s="62">
        <v>6720.0151299999998</v>
      </c>
      <c r="G298" s="62">
        <v>6984.1935299999996</v>
      </c>
      <c r="H298" s="62">
        <v>6984.1935299999996</v>
      </c>
    </row>
    <row r="299" spans="1:8" ht="110.25" x14ac:dyDescent="0.25">
      <c r="A299" s="31" t="s">
        <v>319</v>
      </c>
      <c r="B299" s="38" t="s">
        <v>320</v>
      </c>
      <c r="C299" s="25">
        <v>5</v>
      </c>
      <c r="D299" s="25">
        <v>5</v>
      </c>
      <c r="E299" s="25">
        <v>5</v>
      </c>
      <c r="F299" s="62">
        <v>3605.2050300000001</v>
      </c>
      <c r="G299" s="62">
        <v>1529.86248</v>
      </c>
      <c r="H299" s="62">
        <v>1529.86248</v>
      </c>
    </row>
    <row r="300" spans="1:8" ht="31.5" x14ac:dyDescent="0.25">
      <c r="A300" s="31" t="s">
        <v>321</v>
      </c>
      <c r="B300" s="38" t="s">
        <v>322</v>
      </c>
      <c r="C300" s="28" t="s">
        <v>221</v>
      </c>
      <c r="D300" s="28">
        <v>48</v>
      </c>
      <c r="E300" s="28">
        <v>48</v>
      </c>
      <c r="F300" s="8" t="s">
        <v>221</v>
      </c>
      <c r="G300" s="8">
        <v>19113.458050000001</v>
      </c>
      <c r="H300" s="8">
        <v>19113.458050000001</v>
      </c>
    </row>
    <row r="301" spans="1:8" ht="47.25" x14ac:dyDescent="0.25">
      <c r="A301" s="31" t="s">
        <v>323</v>
      </c>
      <c r="B301" s="38" t="s">
        <v>322</v>
      </c>
      <c r="C301" s="28" t="s">
        <v>221</v>
      </c>
      <c r="D301" s="28">
        <v>66</v>
      </c>
      <c r="E301" s="28">
        <v>66</v>
      </c>
      <c r="F301" s="8" t="s">
        <v>221</v>
      </c>
      <c r="G301" s="8">
        <v>34177.474880000002</v>
      </c>
      <c r="H301" s="8">
        <v>34177.474880000002</v>
      </c>
    </row>
    <row r="302" spans="1:8" ht="47.25" x14ac:dyDescent="0.25">
      <c r="A302" s="31" t="s">
        <v>324</v>
      </c>
      <c r="B302" s="38" t="s">
        <v>322</v>
      </c>
      <c r="C302" s="28" t="s">
        <v>221</v>
      </c>
      <c r="D302" s="28">
        <v>4</v>
      </c>
      <c r="E302" s="28">
        <v>4</v>
      </c>
      <c r="F302" s="8" t="s">
        <v>221</v>
      </c>
      <c r="G302" s="8">
        <v>28400.93376</v>
      </c>
      <c r="H302" s="8">
        <v>28400.93376</v>
      </c>
    </row>
    <row r="303" spans="1:8" ht="78.75" x14ac:dyDescent="0.25">
      <c r="A303" s="31" t="s">
        <v>325</v>
      </c>
      <c r="B303" s="38" t="s">
        <v>322</v>
      </c>
      <c r="C303" s="28" t="s">
        <v>221</v>
      </c>
      <c r="D303" s="28">
        <v>11</v>
      </c>
      <c r="E303" s="28">
        <v>11</v>
      </c>
      <c r="F303" s="8" t="s">
        <v>221</v>
      </c>
      <c r="G303" s="8">
        <v>5254.2881799999996</v>
      </c>
      <c r="H303" s="8">
        <v>5254.2881799999996</v>
      </c>
    </row>
    <row r="304" spans="1:8" ht="78.75" x14ac:dyDescent="0.25">
      <c r="A304" s="31" t="s">
        <v>326</v>
      </c>
      <c r="B304" s="25" t="s">
        <v>294</v>
      </c>
      <c r="C304" s="28">
        <v>20</v>
      </c>
      <c r="D304" s="28">
        <v>15</v>
      </c>
      <c r="E304" s="28">
        <v>15</v>
      </c>
      <c r="F304" s="39">
        <v>5585.119999999999</v>
      </c>
      <c r="G304" s="39">
        <v>4188.8399999999992</v>
      </c>
      <c r="H304" s="39">
        <v>4188.8399999999992</v>
      </c>
    </row>
    <row r="305" spans="1:8" ht="94.5" x14ac:dyDescent="0.25">
      <c r="A305" s="31" t="s">
        <v>327</v>
      </c>
      <c r="B305" s="25" t="s">
        <v>294</v>
      </c>
      <c r="C305" s="28">
        <v>10</v>
      </c>
      <c r="D305" s="28">
        <v>8</v>
      </c>
      <c r="E305" s="28">
        <v>8</v>
      </c>
      <c r="F305" s="40">
        <v>5440.1</v>
      </c>
      <c r="G305" s="40">
        <v>4352.08</v>
      </c>
      <c r="H305" s="40">
        <v>4352.08</v>
      </c>
    </row>
    <row r="306" spans="1:8" ht="78.75" x14ac:dyDescent="0.25">
      <c r="A306" s="31" t="s">
        <v>328</v>
      </c>
      <c r="B306" s="25" t="s">
        <v>294</v>
      </c>
      <c r="C306" s="28">
        <v>12</v>
      </c>
      <c r="D306" s="28">
        <v>6</v>
      </c>
      <c r="E306" s="28">
        <v>6</v>
      </c>
      <c r="F306" s="40">
        <v>5440.08</v>
      </c>
      <c r="G306" s="40">
        <v>2720.04</v>
      </c>
      <c r="H306" s="40">
        <v>2720.04</v>
      </c>
    </row>
    <row r="307" spans="1:8" ht="78.75" x14ac:dyDescent="0.25">
      <c r="A307" s="31" t="s">
        <v>329</v>
      </c>
      <c r="B307" s="25" t="s">
        <v>294</v>
      </c>
      <c r="C307" s="28">
        <v>5</v>
      </c>
      <c r="D307" s="28">
        <v>6</v>
      </c>
      <c r="E307" s="28">
        <v>6</v>
      </c>
      <c r="F307" s="40">
        <v>5570.09</v>
      </c>
      <c r="G307" s="40">
        <v>6528.1080000000002</v>
      </c>
      <c r="H307" s="40">
        <v>6528.1080000000002</v>
      </c>
    </row>
    <row r="308" spans="1:8" ht="78.75" x14ac:dyDescent="0.25">
      <c r="A308" s="31" t="s">
        <v>330</v>
      </c>
      <c r="B308" s="25" t="s">
        <v>294</v>
      </c>
      <c r="C308" s="28">
        <v>10</v>
      </c>
      <c r="D308" s="28">
        <v>5</v>
      </c>
      <c r="E308" s="28">
        <v>5</v>
      </c>
      <c r="F308" s="40">
        <v>5440.1</v>
      </c>
      <c r="G308" s="40">
        <v>2720.05</v>
      </c>
      <c r="H308" s="40">
        <v>2720.05</v>
      </c>
    </row>
    <row r="309" spans="1:8" ht="31.5" x14ac:dyDescent="0.25">
      <c r="A309" s="31" t="s">
        <v>331</v>
      </c>
      <c r="B309" s="25" t="s">
        <v>294</v>
      </c>
      <c r="C309" s="6">
        <v>4200</v>
      </c>
      <c r="D309" s="6">
        <v>3070</v>
      </c>
      <c r="E309" s="6">
        <v>4250</v>
      </c>
      <c r="F309" s="8">
        <v>4836.1000000000004</v>
      </c>
      <c r="G309" s="8">
        <v>3535</v>
      </c>
      <c r="H309" s="8">
        <v>3535</v>
      </c>
    </row>
    <row r="310" spans="1:8" ht="31.5" x14ac:dyDescent="0.25">
      <c r="A310" s="31" t="s">
        <v>332</v>
      </c>
      <c r="B310" s="25" t="s">
        <v>294</v>
      </c>
      <c r="C310" s="6">
        <v>175000</v>
      </c>
      <c r="D310" s="6">
        <v>175000</v>
      </c>
      <c r="E310" s="6">
        <v>174820</v>
      </c>
      <c r="F310" s="8">
        <v>2111.8000000000002</v>
      </c>
      <c r="G310" s="8">
        <v>2111.8000000000002</v>
      </c>
      <c r="H310" s="8">
        <v>2111.8000000000002</v>
      </c>
    </row>
    <row r="311" spans="1:8" ht="31.5" x14ac:dyDescent="0.25">
      <c r="A311" s="31" t="s">
        <v>333</v>
      </c>
      <c r="B311" s="25" t="s">
        <v>294</v>
      </c>
      <c r="C311" s="6">
        <v>13000</v>
      </c>
      <c r="D311" s="6">
        <v>10400</v>
      </c>
      <c r="E311" s="6">
        <v>25432</v>
      </c>
      <c r="F311" s="8">
        <v>6525.1</v>
      </c>
      <c r="G311" s="8">
        <v>5220.1000000000004</v>
      </c>
      <c r="H311" s="8">
        <v>5220.1000000000004</v>
      </c>
    </row>
    <row r="312" spans="1:8" ht="47.25" x14ac:dyDescent="0.25">
      <c r="A312" s="31" t="s">
        <v>334</v>
      </c>
      <c r="B312" s="25" t="s">
        <v>294</v>
      </c>
      <c r="C312" s="28">
        <v>4</v>
      </c>
      <c r="D312" s="28">
        <v>4</v>
      </c>
      <c r="E312" s="28">
        <v>5</v>
      </c>
      <c r="F312" s="8">
        <v>2470.1999999999998</v>
      </c>
      <c r="G312" s="8">
        <v>2470.1999999999998</v>
      </c>
      <c r="H312" s="8">
        <v>2470.1999999999998</v>
      </c>
    </row>
    <row r="313" spans="1:8" ht="31.5" x14ac:dyDescent="0.25">
      <c r="A313" s="31" t="s">
        <v>335</v>
      </c>
      <c r="B313" s="25" t="s">
        <v>294</v>
      </c>
      <c r="C313" s="28">
        <v>1600</v>
      </c>
      <c r="D313" s="28">
        <v>910</v>
      </c>
      <c r="E313" s="28">
        <v>918</v>
      </c>
      <c r="F313" s="8">
        <v>16611.8</v>
      </c>
      <c r="G313" s="8">
        <v>9447.9</v>
      </c>
      <c r="H313" s="8">
        <v>9447.9</v>
      </c>
    </row>
    <row r="314" spans="1:8" ht="15.75" x14ac:dyDescent="0.25">
      <c r="A314" s="31" t="s">
        <v>336</v>
      </c>
      <c r="B314" s="25" t="s">
        <v>294</v>
      </c>
      <c r="C314" s="25">
        <v>7</v>
      </c>
      <c r="D314" s="25">
        <v>7</v>
      </c>
      <c r="E314" s="25">
        <v>7</v>
      </c>
      <c r="F314" s="62">
        <v>1552.66</v>
      </c>
      <c r="G314" s="62">
        <v>1552.66</v>
      </c>
      <c r="H314" s="62">
        <v>1552.66</v>
      </c>
    </row>
    <row r="315" spans="1:8" ht="78.75" x14ac:dyDescent="0.25">
      <c r="A315" s="31" t="s">
        <v>337</v>
      </c>
      <c r="B315" s="28" t="s">
        <v>300</v>
      </c>
      <c r="C315" s="25">
        <v>7</v>
      </c>
      <c r="D315" s="25">
        <v>7</v>
      </c>
      <c r="E315" s="25">
        <v>7</v>
      </c>
      <c r="F315" s="62">
        <v>3228.06</v>
      </c>
      <c r="G315" s="62">
        <v>2287.06</v>
      </c>
      <c r="H315" s="62">
        <v>2287.06</v>
      </c>
    </row>
    <row r="316" spans="1:8" ht="63" x14ac:dyDescent="0.25">
      <c r="A316" s="31" t="s">
        <v>338</v>
      </c>
      <c r="B316" s="28" t="s">
        <v>300</v>
      </c>
      <c r="C316" s="25">
        <v>3</v>
      </c>
      <c r="D316" s="25">
        <v>3</v>
      </c>
      <c r="E316" s="25">
        <v>3</v>
      </c>
      <c r="F316" s="62">
        <v>1494.6</v>
      </c>
      <c r="G316" s="62">
        <v>1494.6</v>
      </c>
      <c r="H316" s="62">
        <f>G316</f>
        <v>1494.6</v>
      </c>
    </row>
    <row r="317" spans="1:8" ht="78.75" x14ac:dyDescent="0.25">
      <c r="A317" s="31" t="s">
        <v>339</v>
      </c>
      <c r="B317" s="28" t="s">
        <v>300</v>
      </c>
      <c r="C317" s="25">
        <v>20</v>
      </c>
      <c r="D317" s="25">
        <v>20</v>
      </c>
      <c r="E317" s="25">
        <v>20</v>
      </c>
      <c r="F317" s="62">
        <v>2774.09</v>
      </c>
      <c r="G317" s="62">
        <v>2024.09</v>
      </c>
      <c r="H317" s="62">
        <v>2024.09</v>
      </c>
    </row>
    <row r="318" spans="1:8" ht="78.75" x14ac:dyDescent="0.25">
      <c r="A318" s="31" t="s">
        <v>340</v>
      </c>
      <c r="B318" s="28" t="s">
        <v>300</v>
      </c>
      <c r="C318" s="28">
        <v>10</v>
      </c>
      <c r="D318" s="28">
        <v>10</v>
      </c>
      <c r="E318" s="28">
        <v>10</v>
      </c>
      <c r="F318" s="8">
        <v>4065.11</v>
      </c>
      <c r="G318" s="8">
        <v>3025.11</v>
      </c>
      <c r="H318" s="8">
        <f>G318</f>
        <v>3025.11</v>
      </c>
    </row>
    <row r="319" spans="1:8" ht="78.75" x14ac:dyDescent="0.25">
      <c r="A319" s="31" t="s">
        <v>341</v>
      </c>
      <c r="B319" s="28" t="s">
        <v>300</v>
      </c>
      <c r="C319" s="28">
        <v>7</v>
      </c>
      <c r="D319" s="28">
        <v>7</v>
      </c>
      <c r="E319" s="28">
        <v>7</v>
      </c>
      <c r="F319" s="8">
        <v>4354.1400000000003</v>
      </c>
      <c r="G319" s="8">
        <v>3085.14</v>
      </c>
      <c r="H319" s="8">
        <v>3085.14</v>
      </c>
    </row>
    <row r="320" spans="1:8" ht="15.75" x14ac:dyDescent="0.25">
      <c r="A320" s="31" t="s">
        <v>342</v>
      </c>
      <c r="B320" s="28" t="s">
        <v>300</v>
      </c>
      <c r="C320" s="28">
        <v>250</v>
      </c>
      <c r="D320" s="28">
        <v>250</v>
      </c>
      <c r="E320" s="28">
        <v>250</v>
      </c>
      <c r="F320" s="8">
        <v>1538.85</v>
      </c>
      <c r="G320" s="8">
        <v>1538.85</v>
      </c>
      <c r="H320" s="8">
        <v>1538.85</v>
      </c>
    </row>
    <row r="321" spans="1:8" ht="15.75" x14ac:dyDescent="0.25">
      <c r="A321" s="46" t="s">
        <v>343</v>
      </c>
      <c r="B321" s="46"/>
      <c r="C321" s="47" t="s">
        <v>54</v>
      </c>
      <c r="D321" s="47" t="s">
        <v>54</v>
      </c>
      <c r="E321" s="47" t="s">
        <v>54</v>
      </c>
      <c r="F321" s="48">
        <f>SUM(F273:F320)</f>
        <v>375829.5999899999</v>
      </c>
      <c r="G321" s="48">
        <f>SUM(G273:G320)</f>
        <v>434524.11675999995</v>
      </c>
      <c r="H321" s="48">
        <f>SUM(H273:H320)</f>
        <v>434524.11675999995</v>
      </c>
    </row>
    <row r="322" spans="1:8" ht="15.75" x14ac:dyDescent="0.25">
      <c r="A322" s="81" t="s">
        <v>344</v>
      </c>
      <c r="B322" s="82"/>
      <c r="C322" s="82"/>
      <c r="D322" s="82"/>
      <c r="E322" s="82"/>
      <c r="F322" s="82"/>
      <c r="G322" s="82"/>
      <c r="H322" s="83"/>
    </row>
    <row r="323" spans="1:8" ht="31.5" x14ac:dyDescent="0.25">
      <c r="A323" s="41" t="s">
        <v>345</v>
      </c>
      <c r="B323" s="28" t="s">
        <v>346</v>
      </c>
      <c r="C323" s="6">
        <v>222497200</v>
      </c>
      <c r="D323" s="6">
        <v>200301400</v>
      </c>
      <c r="E323" s="6">
        <v>200301400</v>
      </c>
      <c r="F323" s="8">
        <v>163320.29999999999</v>
      </c>
      <c r="G323" s="8">
        <v>155289.24</v>
      </c>
      <c r="H323" s="8">
        <v>155289.24</v>
      </c>
    </row>
    <row r="324" spans="1:8" ht="15.75" x14ac:dyDescent="0.25">
      <c r="A324" s="46" t="s">
        <v>53</v>
      </c>
      <c r="B324" s="47"/>
      <c r="C324" s="47" t="s">
        <v>54</v>
      </c>
      <c r="D324" s="47" t="s">
        <v>54</v>
      </c>
      <c r="E324" s="47" t="s">
        <v>54</v>
      </c>
      <c r="F324" s="48">
        <f>SUM(F323)</f>
        <v>163320.29999999999</v>
      </c>
      <c r="G324" s="48">
        <f t="shared" ref="G324:H324" si="15">SUM(G323)</f>
        <v>155289.24</v>
      </c>
      <c r="H324" s="48">
        <f t="shared" si="15"/>
        <v>155289.24</v>
      </c>
    </row>
    <row r="325" spans="1:8" ht="15.75" x14ac:dyDescent="0.25">
      <c r="A325" s="81" t="s">
        <v>347</v>
      </c>
      <c r="B325" s="82"/>
      <c r="C325" s="82"/>
      <c r="D325" s="82"/>
      <c r="E325" s="82"/>
      <c r="F325" s="82"/>
      <c r="G325" s="82"/>
      <c r="H325" s="83"/>
    </row>
    <row r="326" spans="1:8" ht="15.75" x14ac:dyDescent="0.25">
      <c r="A326" s="41" t="s">
        <v>17</v>
      </c>
      <c r="B326" s="28" t="s">
        <v>227</v>
      </c>
      <c r="C326" s="6">
        <v>6649</v>
      </c>
      <c r="D326" s="6">
        <v>6649</v>
      </c>
      <c r="E326" s="6">
        <v>11323</v>
      </c>
      <c r="F326" s="8">
        <v>26737.8</v>
      </c>
      <c r="G326" s="8">
        <v>26737.8</v>
      </c>
      <c r="H326" s="8">
        <v>26737.8</v>
      </c>
    </row>
    <row r="327" spans="1:8" ht="15.75" x14ac:dyDescent="0.25">
      <c r="A327" s="46" t="s">
        <v>53</v>
      </c>
      <c r="B327" s="47"/>
      <c r="C327" s="47" t="s">
        <v>54</v>
      </c>
      <c r="D327" s="47" t="s">
        <v>54</v>
      </c>
      <c r="E327" s="47" t="s">
        <v>54</v>
      </c>
      <c r="F327" s="48">
        <f>SUM(F326)</f>
        <v>26737.8</v>
      </c>
      <c r="G327" s="48">
        <f t="shared" ref="G327:H327" si="16">SUM(G326)</f>
        <v>26737.8</v>
      </c>
      <c r="H327" s="48">
        <f t="shared" si="16"/>
        <v>26737.8</v>
      </c>
    </row>
    <row r="328" spans="1:8" ht="15.75" x14ac:dyDescent="0.25">
      <c r="A328" s="74" t="s">
        <v>349</v>
      </c>
      <c r="B328" s="74"/>
      <c r="C328" s="74"/>
      <c r="D328" s="74"/>
      <c r="E328" s="74"/>
      <c r="F328" s="74"/>
      <c r="G328" s="74"/>
      <c r="H328" s="74"/>
    </row>
    <row r="329" spans="1:8" ht="31.5" x14ac:dyDescent="0.25">
      <c r="A329" s="49" t="s">
        <v>24</v>
      </c>
      <c r="B329" s="42" t="s">
        <v>60</v>
      </c>
      <c r="C329" s="15">
        <v>102138</v>
      </c>
      <c r="D329" s="15">
        <v>88406</v>
      </c>
      <c r="E329" s="15">
        <v>99248</v>
      </c>
      <c r="F329" s="16">
        <v>15320.74</v>
      </c>
      <c r="G329" s="16">
        <v>13261.01</v>
      </c>
      <c r="H329" s="17">
        <v>13261.01</v>
      </c>
    </row>
    <row r="330" spans="1:8" ht="63" x14ac:dyDescent="0.25">
      <c r="A330" s="49" t="s">
        <v>350</v>
      </c>
      <c r="B330" s="42" t="s">
        <v>351</v>
      </c>
      <c r="C330" s="15">
        <v>78</v>
      </c>
      <c r="D330" s="15">
        <v>67</v>
      </c>
      <c r="E330" s="15">
        <v>70</v>
      </c>
      <c r="F330" s="16">
        <v>18788.64</v>
      </c>
      <c r="G330" s="16">
        <v>16138.96</v>
      </c>
      <c r="H330" s="17">
        <v>16138.96</v>
      </c>
    </row>
    <row r="331" spans="1:8" ht="94.5" x14ac:dyDescent="0.25">
      <c r="A331" s="49" t="s">
        <v>352</v>
      </c>
      <c r="B331" s="42" t="s">
        <v>351</v>
      </c>
      <c r="C331" s="15">
        <v>80</v>
      </c>
      <c r="D331" s="15">
        <v>80</v>
      </c>
      <c r="E331" s="15">
        <v>87</v>
      </c>
      <c r="F331" s="16">
        <v>11802.4</v>
      </c>
      <c r="G331" s="16">
        <v>11802.4</v>
      </c>
      <c r="H331" s="17">
        <v>11802.4</v>
      </c>
    </row>
    <row r="332" spans="1:8" ht="31.5" x14ac:dyDescent="0.25">
      <c r="A332" s="49" t="s">
        <v>353</v>
      </c>
      <c r="B332" s="42" t="s">
        <v>351</v>
      </c>
      <c r="C332" s="15">
        <v>2</v>
      </c>
      <c r="D332" s="15">
        <v>3</v>
      </c>
      <c r="E332" s="15">
        <v>3</v>
      </c>
      <c r="F332" s="16">
        <v>1738.82</v>
      </c>
      <c r="G332" s="16">
        <v>2608.23</v>
      </c>
      <c r="H332" s="17">
        <v>2608.23</v>
      </c>
    </row>
    <row r="333" spans="1:8" ht="15.75" x14ac:dyDescent="0.25">
      <c r="A333" s="56" t="s">
        <v>53</v>
      </c>
      <c r="B333" s="43"/>
      <c r="C333" s="44" t="s">
        <v>54</v>
      </c>
      <c r="D333" s="44" t="s">
        <v>54</v>
      </c>
      <c r="E333" s="44" t="s">
        <v>54</v>
      </c>
      <c r="F333" s="43">
        <v>47650.6</v>
      </c>
      <c r="G333" s="43">
        <v>43810.600000000006</v>
      </c>
      <c r="H333" s="43">
        <v>43810.600000000006</v>
      </c>
    </row>
    <row r="334" spans="1:8" ht="15.75" x14ac:dyDescent="0.25">
      <c r="A334" s="73"/>
      <c r="B334" s="73"/>
      <c r="C334" s="73"/>
      <c r="D334" s="73"/>
      <c r="E334" s="73"/>
      <c r="F334" s="73"/>
      <c r="G334" s="73"/>
      <c r="H334" s="73"/>
    </row>
  </sheetData>
  <mergeCells count="27">
    <mergeCell ref="A328:H328"/>
    <mergeCell ref="A325:H325"/>
    <mergeCell ref="A272:H272"/>
    <mergeCell ref="F274:F276"/>
    <mergeCell ref="G274:G276"/>
    <mergeCell ref="H274:H276"/>
    <mergeCell ref="A322:H322"/>
    <mergeCell ref="A262:A264"/>
    <mergeCell ref="F262:F264"/>
    <mergeCell ref="G262:G264"/>
    <mergeCell ref="H262:H264"/>
    <mergeCell ref="A265:A266"/>
    <mergeCell ref="F265:F266"/>
    <mergeCell ref="G265:G266"/>
    <mergeCell ref="H265:H266"/>
    <mergeCell ref="A205:H205"/>
    <mergeCell ref="A209:H209"/>
    <mergeCell ref="A212:H212"/>
    <mergeCell ref="A245:H245"/>
    <mergeCell ref="A261:H261"/>
    <mergeCell ref="A180:H180"/>
    <mergeCell ref="A82:H82"/>
    <mergeCell ref="A169:H169"/>
    <mergeCell ref="A66:H66"/>
    <mergeCell ref="A1:H1"/>
    <mergeCell ref="A3:H3"/>
    <mergeCell ref="A40:H40"/>
  </mergeCells>
  <pageMargins left="0.39370078740157483" right="0.39370078740157483" top="0.15748031496062992" bottom="0.39370078740157483" header="0.11811023622047245" footer="0.11811023622047245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Barinova OV.</dc:creator>
  <cp:lastModifiedBy>Lobach IA.</cp:lastModifiedBy>
  <cp:lastPrinted>2021-05-20T14:43:14Z</cp:lastPrinted>
  <dcterms:created xsi:type="dcterms:W3CDTF">2018-04-18T07:29:30Z</dcterms:created>
  <dcterms:modified xsi:type="dcterms:W3CDTF">2021-05-20T14:45:53Z</dcterms:modified>
</cp:coreProperties>
</file>