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0" yWindow="180" windowWidth="1980" windowHeight="1170"/>
  </bookViews>
  <sheets>
    <sheet name="Лист" sheetId="4" r:id="rId1"/>
  </sheets>
  <definedNames>
    <definedName name="_xlnm._FilterDatabase" localSheetId="0" hidden="1">Лист!$A$6:$G$58</definedName>
    <definedName name="_xlnm.Print_Titles" localSheetId="0">Лист!$4:$6</definedName>
  </definedNames>
  <calcPr calcId="145621"/>
</workbook>
</file>

<file path=xl/calcChain.xml><?xml version="1.0" encoding="utf-8"?>
<calcChain xmlns="http://schemas.openxmlformats.org/spreadsheetml/2006/main">
  <c r="I9" i="4" l="1"/>
  <c r="I10" i="4"/>
  <c r="I11" i="4"/>
  <c r="I13" i="4"/>
  <c r="I14" i="4"/>
  <c r="I15" i="4"/>
  <c r="I16" i="4"/>
  <c r="I17" i="4"/>
  <c r="I18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8" i="4"/>
  <c r="I39" i="4"/>
  <c r="I40" i="4"/>
  <c r="I41" i="4"/>
  <c r="I42" i="4"/>
  <c r="I43" i="4"/>
  <c r="I44" i="4"/>
  <c r="I45" i="4"/>
  <c r="I53" i="4"/>
  <c r="I57" i="4"/>
  <c r="I8" i="4"/>
  <c r="I7" i="4"/>
  <c r="H35" i="4"/>
  <c r="G35" i="4"/>
  <c r="D52" i="4"/>
  <c r="E52" i="4"/>
  <c r="F52" i="4"/>
  <c r="C52" i="4"/>
  <c r="I52" i="4" s="1"/>
  <c r="D37" i="4"/>
  <c r="E37" i="4"/>
  <c r="F37" i="4"/>
  <c r="C37" i="4"/>
  <c r="I37" i="4" s="1"/>
  <c r="H57" i="4"/>
  <c r="G57" i="4"/>
  <c r="C55" i="4"/>
  <c r="I55" i="4" s="1"/>
  <c r="E55" i="4"/>
  <c r="F55" i="4"/>
  <c r="D55" i="4"/>
  <c r="D56" i="4" s="1"/>
  <c r="D58" i="4" s="1"/>
  <c r="C56" i="4" l="1"/>
  <c r="C58" i="4" s="1"/>
  <c r="I58" i="4" s="1"/>
  <c r="E56" i="4"/>
  <c r="E58" i="4" s="1"/>
  <c r="F56" i="4"/>
  <c r="F58" i="4" s="1"/>
  <c r="G55" i="4"/>
  <c r="H55" i="4"/>
  <c r="I56" i="4" l="1"/>
  <c r="H56" i="4"/>
  <c r="G56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6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4" i="4"/>
  <c r="H7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6" i="4"/>
  <c r="G38" i="4"/>
  <c r="G39" i="4"/>
  <c r="G40" i="4"/>
  <c r="G41" i="4"/>
  <c r="G42" i="4"/>
  <c r="G43" i="4"/>
  <c r="G44" i="4"/>
  <c r="G45" i="4"/>
  <c r="G46" i="4"/>
  <c r="G48" i="4"/>
  <c r="G49" i="4"/>
  <c r="G50" i="4"/>
  <c r="G51" i="4"/>
  <c r="G54" i="4"/>
  <c r="G7" i="4"/>
  <c r="H37" i="4" l="1"/>
  <c r="G37" i="4"/>
  <c r="H52" i="4" l="1"/>
  <c r="G52" i="4"/>
  <c r="G58" i="4" l="1"/>
  <c r="H58" i="4"/>
</calcChain>
</file>

<file path=xl/sharedStrings.xml><?xml version="1.0" encoding="utf-8"?>
<sst xmlns="http://schemas.openxmlformats.org/spreadsheetml/2006/main" count="111" uniqueCount="111">
  <si>
    <t>(рублей)</t>
  </si>
  <si>
    <t>Наименование</t>
  </si>
  <si>
    <t>Целевая статья</t>
  </si>
  <si>
    <t>Бюджетные ассигнования в соответствии с уточненной бюджетной росписью расходов</t>
  </si>
  <si>
    <t>Государственная программа Калужской области "Развитие здравоохранения в Калужской области"</t>
  </si>
  <si>
    <t>01  0  00  00000</t>
  </si>
  <si>
    <t>Государственная программа Калужской области "Социальная поддержка граждан в Калужской области"</t>
  </si>
  <si>
    <t>03  0  00  00000</t>
  </si>
  <si>
    <t>Государственная программа Калужской области "Доступная среда в Калужской области"</t>
  </si>
  <si>
    <t>04  0  00  00000</t>
  </si>
  <si>
    <t>Государственная программа Калужской области "Обеспечение доступным и комфортным жильем и коммунальными услугами населения Калужской области"</t>
  </si>
  <si>
    <t>05  0  00  00000</t>
  </si>
  <si>
    <t>Государственная программа Калужской области "Поддержка развития российского казачества на территории Калужской области"</t>
  </si>
  <si>
    <t>06  0  00  00000</t>
  </si>
  <si>
    <t>Государственная программа Калужской области "Развитие рынка труда в Калужской области"</t>
  </si>
  <si>
    <t>07  0  00  00000</t>
  </si>
  <si>
    <t>Государственная программа Калужской области "Безопасность жизнедеятельности на территории Калужской области"</t>
  </si>
  <si>
    <t>10  0  00  00000</t>
  </si>
  <si>
    <t>Государственная программа Калужской области "Развитие культуры в Калужской области"</t>
  </si>
  <si>
    <t>11  0  00  00000</t>
  </si>
  <si>
    <t>Государственная программа Калужской области "Охрана окружающей среды в Калужской области"</t>
  </si>
  <si>
    <t>12  0  00  00000</t>
  </si>
  <si>
    <t>Государственная программа Калужской области "Развитие физической культуры и спорта в Калужской области"</t>
  </si>
  <si>
    <t>13  0  00  00000</t>
  </si>
  <si>
    <t>Государственная программа Калужской области "Экономическое развитие в Калужской области"</t>
  </si>
  <si>
    <t>15  0  00  00000</t>
  </si>
  <si>
    <t>Государственная программа Калужской области "Развитие общего и дополнительного образования в Калужской области"</t>
  </si>
  <si>
    <t>16  0  00  00000</t>
  </si>
  <si>
    <t>Государственная программа Калужской области "Развитие профессионального образования и науки в Калужской области"</t>
  </si>
  <si>
    <t>17  0  00  00000</t>
  </si>
  <si>
    <t>Государственная программа Калужской области "Повышение эффективности реализации молодежной политики, развитие волонтерского движения, системы оздоровления и отдыха детей в Калужской области"</t>
  </si>
  <si>
    <t>18  0  00  00000</t>
  </si>
  <si>
    <t>Государственная программа Калужской области "Патриотическое воспитание населения Калужской области"</t>
  </si>
  <si>
    <t>22  0  00  00000</t>
  </si>
  <si>
    <t>Государственная программа Калужской области "Информационное общество и повышение качества государственных и муниципальных услуг в Калужской области"</t>
  </si>
  <si>
    <t>23  0  00  00000</t>
  </si>
  <si>
    <t>Государственная программа Калужской области "Развитие дорожного хозяйства Калужской области"</t>
  </si>
  <si>
    <t>24  0  00  00000</t>
  </si>
  <si>
    <t>Государственная программа Калужской области "Развитие сельского хозяйства и регулирования рынков сельскохозяйственной продукции, сырья и продовольствия в Калужской области"</t>
  </si>
  <si>
    <t>25  0  00  00000</t>
  </si>
  <si>
    <t>Государственная программа Калужской области  "Воспроизводство и использование природных ресурсов в Калужской области"</t>
  </si>
  <si>
    <t>28  0  00  00000</t>
  </si>
  <si>
    <t>Государственная программа Калужской области "Развитие лесного хозяйства в Калужской области"</t>
  </si>
  <si>
    <t>29  0  00  00000</t>
  </si>
  <si>
    <t>Государственная программа Калужской области "Энергосбережение и повышение энергоэффективности в Калужской области"</t>
  </si>
  <si>
    <t>30  0  00  00000</t>
  </si>
  <si>
    <t>Государственная программа Калужской области "Формирование современной городской среды в Калужской области"</t>
  </si>
  <si>
    <t>31  0  00  00000</t>
  </si>
  <si>
    <t>Государственная программа Калужской области "Укрепление единства российской нации и этнокультурное развитие в Калужской области"</t>
  </si>
  <si>
    <t>33  0  00  00000</t>
  </si>
  <si>
    <t>Государственная программа Калужской области "Управление имущественным комплексом Калужской области"</t>
  </si>
  <si>
    <t>38  0  00  00000</t>
  </si>
  <si>
    <t>Государственная программа Калужской области "Развитие туризма в Калужской области"</t>
  </si>
  <si>
    <t>43  0  00  00000</t>
  </si>
  <si>
    <t>Государственная программа Калужской области "Развитие предпринимательства и инноваций в Калужской области"</t>
  </si>
  <si>
    <t>44  0  00  00000</t>
  </si>
  <si>
    <t>Государственная программа Калужской области "Семья и дети Калужской области"</t>
  </si>
  <si>
    <t>45  0  00  00000</t>
  </si>
  <si>
    <t>Государственная программа Калужской области "Оказание содействия добровольному переселению в Калужскую область соотечественников, проживающих за рубежом"</t>
  </si>
  <si>
    <t>47  0  00  00000</t>
  </si>
  <si>
    <t>Ведомственная целевая программа "Информационная и внутренняя политика Калужской области"</t>
  </si>
  <si>
    <t>50  0  00  00000</t>
  </si>
  <si>
    <t>Ведомственная целевая программа "Совершенствование системы управления общественными финансами Калужской области"</t>
  </si>
  <si>
    <t>51  0  00  00000</t>
  </si>
  <si>
    <t>Ведомственная целевая программа "Жизнь ради детей"</t>
  </si>
  <si>
    <t>52  0  00  00000</t>
  </si>
  <si>
    <t>Ведомственная целевая программа "Осуществление регионального государственного надзора за техническим состоянием самоходных машин и других видов техники Калужской области"</t>
  </si>
  <si>
    <t>53  0  00  00000</t>
  </si>
  <si>
    <t>Ведомственная целевая программа "Развитие государственной гражданской службы Калужской области"</t>
  </si>
  <si>
    <t>54  0  00  00000</t>
  </si>
  <si>
    <t>Ведомственная целевая программа "Защита прав предпринимателей"</t>
  </si>
  <si>
    <t>55  0  00  00000</t>
  </si>
  <si>
    <t>Ведомственная целевая программа "Организационное обеспечение деятельности мировых судей Калужской области"</t>
  </si>
  <si>
    <t>56  0  00  00000</t>
  </si>
  <si>
    <t>Ведомственная целевая программа "Организация проведения на территории Калужской области мероприятий по предупреждению и ликвидации болезней животных, их лечению, защите населения от болезней, общих для человека и животных"</t>
  </si>
  <si>
    <t>57  0  00  00000</t>
  </si>
  <si>
    <t>Ведомственная целевая программа "Развитие градостроительства Калужской области"</t>
  </si>
  <si>
    <t>58  0  00  00000</t>
  </si>
  <si>
    <t>Ведомственная целевая программа "Лучшая муниципальная практика"</t>
  </si>
  <si>
    <t>59  0  00  00000</t>
  </si>
  <si>
    <t>Ведомственная целевая программа "Развитие сельскохозяйственной потребительской кооперации в Калужской области"</t>
  </si>
  <si>
    <t>62  0  00  00000</t>
  </si>
  <si>
    <t>Ведомственная целевая программа "Предотвращение заноса и распространения вируса африканской чумы свиней на территории Калужской области"</t>
  </si>
  <si>
    <t>63  0  00  00000</t>
  </si>
  <si>
    <t>Ведомственная целевая программа "Создание 100 роботизированных молочных ферм в Калужской области"</t>
  </si>
  <si>
    <t>64  0  00  00000</t>
  </si>
  <si>
    <t>Ведомственная целевая программа "Развитие потребительской кооперации в Калужской области"</t>
  </si>
  <si>
    <t>68  0  00  00000</t>
  </si>
  <si>
    <t>Региональная программа Калужской области "Повышение уровня финансовой грамотности населения Калужской области на 2019-2023 годы"</t>
  </si>
  <si>
    <t>79  0  00  00000</t>
  </si>
  <si>
    <t>ВСЕГО</t>
  </si>
  <si>
    <t>Бюджетные ассигнования в соответствии с Законом Калужской области  от 06.12.2018 № 419-ОЗ</t>
  </si>
  <si>
    <t>% исполнения к уточненной росписи</t>
  </si>
  <si>
    <t>ИТОГО по государственным программам</t>
  </si>
  <si>
    <t>ИТОГО по ведомственным целевым программам</t>
  </si>
  <si>
    <t>Сведения об исполнении областного бюджета за I полугодие 2019 года по государственным, ведомственным целевым программам и другим программам в сравнении с запланированными значениями на 2019 год и соответствующим периодом 2018 года</t>
  </si>
  <si>
    <t>Фактическое исполнение по состоянию на 01.07.2018</t>
  </si>
  <si>
    <t>Фактическое исполнение по состоянию на 01.07.2019</t>
  </si>
  <si>
    <t>% исполнения к плану  в соответствии с Законом Калужской области от 06.12.2018 № 419-ОЗ</t>
  </si>
  <si>
    <t>Темп роста фактического исполнения по состоянию на 01.07.2019 к фактическому исполнению по состоянию на 01.07.2018</t>
  </si>
  <si>
    <t>Территориальная программа обязательного медицинского страхования **</t>
  </si>
  <si>
    <t>73  0  00  00000</t>
  </si>
  <si>
    <t>ИТОГО по другим программам</t>
  </si>
  <si>
    <t>ИТОГО по программам</t>
  </si>
  <si>
    <t>Непрограммные расходы</t>
  </si>
  <si>
    <t>Государственная программа Калужской области "Развитие образования в Калужской области"*</t>
  </si>
  <si>
    <t>02  0  00  00000</t>
  </si>
  <si>
    <t>46  0  00  00000</t>
  </si>
  <si>
    <t>Государственная программа Калужской области "Молодежь Калужской области"*</t>
  </si>
  <si>
    <t xml:space="preserve">* Данные программы в связи с принятием новых государственных программ завершили свое действие с 1 января 2019 года </t>
  </si>
  <si>
    <t>**Расходы по территориальной программе обязательного медицинского страхования с 2019 года включены в состав государственной программы Калужской области "Развитие здравоохранения в Калужской области"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</si>
</sst>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12"/>
      <color rgb="FF000000"/>
      <name val="Times New Roman"/>
      <family val="2"/>
    </font>
    <font>
      <sz val="12"/>
      <color rgb="FF000000"/>
      <name val="Times New Roman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3"/>
      <color rgb="FF000000"/>
      <name val="Times New Roman"/>
      <family val="2"/>
    </font>
    <font>
      <sz val="13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2"/>
    </font>
    <font>
      <b/>
      <sz val="10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</borders>
  <cellStyleXfs count="28">
    <xf numFmtId="0" fontId="0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3" fillId="2" borderId="0"/>
    <xf numFmtId="0" fontId="4" fillId="3" borderId="1">
      <alignment horizontal="center" vertical="center" wrapText="1"/>
    </xf>
    <xf numFmtId="0" fontId="5" fillId="3" borderId="1">
      <alignment horizontal="center" vertical="center" shrinkToFit="1"/>
    </xf>
    <xf numFmtId="0" fontId="4" fillId="3" borderId="1">
      <alignment horizontal="left" vertical="center" wrapText="1"/>
    </xf>
    <xf numFmtId="0" fontId="5" fillId="3" borderId="1">
      <alignment horizontal="left" vertical="center" wrapText="1"/>
    </xf>
    <xf numFmtId="0" fontId="4" fillId="3" borderId="1">
      <alignment horizontal="left"/>
    </xf>
    <xf numFmtId="0" fontId="6" fillId="0" borderId="2"/>
    <xf numFmtId="0" fontId="5" fillId="3" borderId="1">
      <alignment horizontal="center" vertical="center" wrapText="1"/>
    </xf>
    <xf numFmtId="4" fontId="4" fillId="3" borderId="1">
      <alignment horizontal="right" vertical="center" shrinkToFit="1"/>
    </xf>
    <xf numFmtId="4" fontId="5" fillId="3" borderId="1">
      <alignment horizontal="right" vertical="center" shrinkToFit="1"/>
    </xf>
    <xf numFmtId="0" fontId="6" fillId="0" borderId="0">
      <alignment horizontal="left" wrapText="1"/>
    </xf>
    <xf numFmtId="49" fontId="4" fillId="3" borderId="1">
      <alignment horizontal="right" vertical="center" shrinkToFit="1"/>
    </xf>
    <xf numFmtId="49" fontId="5" fillId="3" borderId="1">
      <alignment horizontal="right" vertical="center" shrinkToFit="1"/>
    </xf>
    <xf numFmtId="0" fontId="2" fillId="0" borderId="0">
      <protection locked="0"/>
    </xf>
    <xf numFmtId="0" fontId="6" fillId="0" borderId="0">
      <alignment horizontal="left" vertical="top" wrapText="1"/>
    </xf>
    <xf numFmtId="0" fontId="7" fillId="0" borderId="0">
      <alignment horizontal="center" wrapText="1"/>
    </xf>
    <xf numFmtId="0" fontId="7" fillId="0" borderId="0">
      <alignment horizontal="center"/>
    </xf>
    <xf numFmtId="0" fontId="6" fillId="0" borderId="0">
      <alignment wrapText="1"/>
    </xf>
    <xf numFmtId="0" fontId="6" fillId="0" borderId="0">
      <alignment horizontal="right"/>
    </xf>
    <xf numFmtId="0" fontId="6" fillId="0" borderId="0"/>
    <xf numFmtId="0" fontId="6" fillId="0" borderId="3"/>
    <xf numFmtId="0" fontId="8" fillId="0" borderId="3"/>
  </cellStyleXfs>
  <cellXfs count="75">
    <xf numFmtId="0" fontId="0" fillId="0" borderId="0" xfId="0"/>
    <xf numFmtId="0" fontId="0" fillId="0" borderId="0" xfId="0" applyProtection="1">
      <protection locked="0"/>
    </xf>
    <xf numFmtId="0" fontId="6" fillId="0" borderId="0" xfId="25" applyNumberFormat="1" applyProtection="1"/>
    <xf numFmtId="0" fontId="2" fillId="0" borderId="0" xfId="19" applyNumberFormat="1" applyProtection="1">
      <protection locked="0"/>
    </xf>
    <xf numFmtId="4" fontId="0" fillId="0" borderId="0" xfId="0" applyNumberFormat="1" applyProtection="1">
      <protection locked="0"/>
    </xf>
    <xf numFmtId="0" fontId="6" fillId="0" borderId="0" xfId="20" applyNumberFormat="1" applyAlignment="1" applyProtection="1">
      <alignment horizontal="left" vertical="top" wrapText="1"/>
    </xf>
    <xf numFmtId="0" fontId="6" fillId="0" borderId="0" xfId="20" applyAlignment="1">
      <alignment horizontal="left" vertical="top" wrapText="1"/>
    </xf>
    <xf numFmtId="0" fontId="6" fillId="0" borderId="0" xfId="12" applyNumberFormat="1" applyBorder="1" applyProtection="1"/>
    <xf numFmtId="0" fontId="12" fillId="3" borderId="4" xfId="11" applyNumberFormat="1" applyFont="1" applyBorder="1" applyAlignment="1" applyProtection="1">
      <alignment horizontal="right"/>
    </xf>
    <xf numFmtId="0" fontId="12" fillId="3" borderId="4" xfId="11" applyNumberFormat="1" applyFont="1" applyBorder="1" applyProtection="1">
      <alignment horizontal="left"/>
    </xf>
    <xf numFmtId="0" fontId="5" fillId="3" borderId="1" xfId="13" quotePrefix="1" applyNumberFormat="1" applyBorder="1" applyAlignment="1" applyProtection="1">
      <alignment horizontal="center" wrapText="1"/>
    </xf>
    <xf numFmtId="0" fontId="10" fillId="3" borderId="5" xfId="10" quotePrefix="1" applyNumberFormat="1" applyFont="1" applyBorder="1" applyAlignment="1" applyProtection="1">
      <alignment horizontal="right" wrapText="1"/>
    </xf>
    <xf numFmtId="0" fontId="18" fillId="3" borderId="4" xfId="8" applyNumberFormat="1" applyFont="1" applyBorder="1" applyProtection="1">
      <alignment horizontal="center" vertical="center" shrinkToFit="1"/>
    </xf>
    <xf numFmtId="2" fontId="15" fillId="0" borderId="13" xfId="0" applyNumberFormat="1" applyFont="1" applyBorder="1" applyAlignment="1" applyProtection="1">
      <alignment horizontal="right"/>
      <protection locked="0"/>
    </xf>
    <xf numFmtId="2" fontId="16" fillId="0" borderId="13" xfId="0" applyNumberFormat="1" applyFont="1" applyBorder="1" applyAlignment="1" applyProtection="1">
      <alignment horizontal="right"/>
      <protection locked="0"/>
    </xf>
    <xf numFmtId="0" fontId="5" fillId="3" borderId="6" xfId="9" quotePrefix="1" applyNumberFormat="1" applyFont="1" applyBorder="1" applyAlignment="1" applyProtection="1">
      <alignment horizontal="left" wrapText="1"/>
    </xf>
    <xf numFmtId="0" fontId="5" fillId="3" borderId="7" xfId="7" quotePrefix="1" applyNumberFormat="1" applyFont="1" applyBorder="1" applyAlignment="1" applyProtection="1">
      <alignment horizontal="center" wrapText="1"/>
    </xf>
    <xf numFmtId="0" fontId="5" fillId="3" borderId="5" xfId="9" quotePrefix="1" applyNumberFormat="1" applyFont="1" applyBorder="1" applyAlignment="1" applyProtection="1">
      <alignment horizontal="left" wrapText="1"/>
    </xf>
    <xf numFmtId="0" fontId="5" fillId="3" borderId="1" xfId="7" quotePrefix="1" applyNumberFormat="1" applyFont="1" applyBorder="1" applyAlignment="1" applyProtection="1">
      <alignment horizontal="center" wrapText="1"/>
    </xf>
    <xf numFmtId="0" fontId="0" fillId="0" borderId="0" xfId="0" applyFont="1" applyProtection="1">
      <protection locked="0"/>
    </xf>
    <xf numFmtId="0" fontId="17" fillId="3" borderId="5" xfId="9" quotePrefix="1" applyNumberFormat="1" applyFont="1" applyBorder="1" applyAlignment="1" applyProtection="1">
      <alignment horizontal="left" wrapText="1"/>
    </xf>
    <xf numFmtId="0" fontId="17" fillId="3" borderId="1" xfId="7" quotePrefix="1" applyNumberFormat="1" applyFont="1" applyBorder="1" applyAlignment="1" applyProtection="1">
      <alignment horizontal="center" wrapText="1"/>
    </xf>
    <xf numFmtId="0" fontId="17" fillId="0" borderId="5" xfId="10" quotePrefix="1" applyNumberFormat="1" applyFont="1" applyFill="1" applyBorder="1" applyAlignment="1" applyProtection="1">
      <alignment horizontal="left" wrapText="1"/>
    </xf>
    <xf numFmtId="0" fontId="10" fillId="3" borderId="15" xfId="10" quotePrefix="1" applyNumberFormat="1" applyFont="1" applyBorder="1" applyAlignment="1" applyProtection="1">
      <alignment horizontal="right" wrapText="1"/>
    </xf>
    <xf numFmtId="0" fontId="17" fillId="3" borderId="5" xfId="9" applyFont="1" applyBorder="1" applyAlignment="1" applyProtection="1">
      <alignment horizontal="left" wrapText="1"/>
    </xf>
    <xf numFmtId="0" fontId="17" fillId="3" borderId="1" xfId="13" quotePrefix="1" applyNumberFormat="1" applyFont="1" applyBorder="1" applyAlignment="1" applyProtection="1">
      <alignment horizontal="center" wrapText="1"/>
    </xf>
    <xf numFmtId="0" fontId="16" fillId="0" borderId="0" xfId="0" applyFont="1" applyProtection="1">
      <protection locked="0"/>
    </xf>
    <xf numFmtId="4" fontId="17" fillId="3" borderId="1" xfId="15" applyNumberFormat="1" applyFont="1" applyBorder="1" applyAlignment="1" applyProtection="1">
      <alignment horizontal="right" shrinkToFit="1"/>
    </xf>
    <xf numFmtId="4" fontId="17" fillId="3" borderId="9" xfId="15" applyNumberFormat="1" applyFont="1" applyBorder="1" applyAlignment="1" applyProtection="1">
      <alignment horizontal="right" shrinkToFit="1"/>
    </xf>
    <xf numFmtId="4" fontId="0" fillId="0" borderId="0" xfId="0" applyNumberFormat="1" applyProtection="1">
      <protection locked="0"/>
    </xf>
    <xf numFmtId="4" fontId="10" fillId="3" borderId="1" xfId="15" applyNumberFormat="1" applyFont="1" applyBorder="1" applyAlignment="1" applyProtection="1">
      <alignment horizontal="right" shrinkToFit="1"/>
    </xf>
    <xf numFmtId="4" fontId="10" fillId="3" borderId="9" xfId="15" applyNumberFormat="1" applyFont="1" applyBorder="1" applyAlignment="1" applyProtection="1">
      <alignment horizontal="right" shrinkToFit="1"/>
    </xf>
    <xf numFmtId="2" fontId="17" fillId="0" borderId="1" xfId="27" applyNumberFormat="1" applyFont="1" applyBorder="1" applyAlignment="1" applyProtection="1">
      <alignment horizontal="right"/>
    </xf>
    <xf numFmtId="2" fontId="10" fillId="0" borderId="1" xfId="27" applyNumberFormat="1" applyFont="1" applyBorder="1" applyAlignment="1" applyProtection="1">
      <alignment horizontal="right"/>
    </xf>
    <xf numFmtId="4" fontId="5" fillId="3" borderId="7" xfId="14" applyNumberFormat="1" applyFont="1" applyBorder="1" applyAlignment="1" applyProtection="1">
      <alignment horizontal="right" shrinkToFit="1"/>
    </xf>
    <xf numFmtId="4" fontId="5" fillId="3" borderId="8" xfId="14" applyNumberFormat="1" applyFont="1" applyBorder="1" applyAlignment="1" applyProtection="1">
      <alignment horizontal="right" shrinkToFit="1"/>
    </xf>
    <xf numFmtId="2" fontId="17" fillId="0" borderId="7" xfId="27" applyNumberFormat="1" applyFont="1" applyBorder="1" applyAlignment="1" applyProtection="1">
      <alignment horizontal="right"/>
    </xf>
    <xf numFmtId="4" fontId="5" fillId="3" borderId="1" xfId="14" applyNumberFormat="1" applyFont="1" applyBorder="1" applyAlignment="1" applyProtection="1">
      <alignment horizontal="right" shrinkToFit="1"/>
    </xf>
    <xf numFmtId="4" fontId="5" fillId="3" borderId="9" xfId="14" applyNumberFormat="1" applyFont="1" applyBorder="1" applyAlignment="1" applyProtection="1">
      <alignment horizontal="right" shrinkToFit="1"/>
    </xf>
    <xf numFmtId="4" fontId="17" fillId="3" borderId="1" xfId="14" applyNumberFormat="1" applyFont="1" applyBorder="1" applyAlignment="1" applyProtection="1">
      <alignment horizontal="right" shrinkToFit="1"/>
    </xf>
    <xf numFmtId="4" fontId="17" fillId="3" borderId="9" xfId="14" applyNumberFormat="1" applyFont="1" applyBorder="1" applyAlignment="1" applyProtection="1">
      <alignment horizontal="right" shrinkToFit="1"/>
    </xf>
    <xf numFmtId="4" fontId="10" fillId="3" borderId="1" xfId="14" applyNumberFormat="1" applyFont="1" applyBorder="1" applyAlignment="1" applyProtection="1">
      <alignment horizontal="right" shrinkToFit="1"/>
    </xf>
    <xf numFmtId="4" fontId="5" fillId="3" borderId="13" xfId="14" applyNumberFormat="1" applyFont="1" applyBorder="1" applyAlignment="1" applyProtection="1">
      <alignment horizontal="right" shrinkToFit="1"/>
    </xf>
    <xf numFmtId="4" fontId="10" fillId="3" borderId="1" xfId="13" quotePrefix="1" applyNumberFormat="1" applyFont="1" applyBorder="1" applyAlignment="1" applyProtection="1">
      <alignment horizontal="right" wrapText="1"/>
    </xf>
    <xf numFmtId="4" fontId="16" fillId="0" borderId="17" xfId="0" applyNumberFormat="1" applyFont="1" applyBorder="1" applyAlignment="1" applyProtection="1">
      <alignment horizontal="right"/>
      <protection locked="0"/>
    </xf>
    <xf numFmtId="4" fontId="16" fillId="0" borderId="14" xfId="0" applyNumberFormat="1" applyFont="1" applyBorder="1" applyAlignment="1" applyProtection="1">
      <alignment horizontal="right"/>
      <protection locked="0"/>
    </xf>
    <xf numFmtId="4" fontId="15" fillId="0" borderId="14" xfId="0" applyNumberFormat="1" applyFont="1" applyBorder="1" applyAlignment="1" applyProtection="1">
      <alignment horizontal="right"/>
      <protection locked="0"/>
    </xf>
    <xf numFmtId="4" fontId="5" fillId="3" borderId="1" xfId="7" quotePrefix="1" applyNumberFormat="1" applyFont="1" applyBorder="1" applyAlignment="1" applyProtection="1">
      <alignment horizontal="right" wrapText="1"/>
    </xf>
    <xf numFmtId="4" fontId="10" fillId="3" borderId="1" xfId="7" quotePrefix="1" applyNumberFormat="1" applyFont="1" applyBorder="1" applyAlignment="1" applyProtection="1">
      <alignment horizontal="right" wrapText="1"/>
    </xf>
    <xf numFmtId="4" fontId="5" fillId="3" borderId="7" xfId="7" quotePrefix="1" applyNumberFormat="1" applyFont="1" applyBorder="1" applyAlignment="1" applyProtection="1">
      <alignment horizontal="right" wrapText="1"/>
    </xf>
    <xf numFmtId="4" fontId="17" fillId="3" borderId="1" xfId="7" quotePrefix="1" applyNumberFormat="1" applyFont="1" applyBorder="1" applyAlignment="1" applyProtection="1">
      <alignment horizontal="right" wrapText="1"/>
    </xf>
    <xf numFmtId="4" fontId="5" fillId="3" borderId="1" xfId="13" quotePrefix="1" applyNumberFormat="1" applyBorder="1" applyAlignment="1" applyProtection="1">
      <alignment horizontal="right" wrapText="1"/>
    </xf>
    <xf numFmtId="0" fontId="19" fillId="0" borderId="4" xfId="0" applyFont="1" applyBorder="1" applyAlignment="1" applyProtection="1">
      <alignment horizontal="center" vertical="center" wrapText="1"/>
      <protection locked="0"/>
    </xf>
    <xf numFmtId="0" fontId="19" fillId="0" borderId="4" xfId="0" applyFont="1" applyBorder="1" applyAlignment="1">
      <alignment horizontal="center" vertical="center" wrapText="1"/>
    </xf>
    <xf numFmtId="0" fontId="17" fillId="0" borderId="0" xfId="16" applyNumberFormat="1" applyFont="1" applyAlignment="1" applyProtection="1">
      <alignment horizontal="left" wrapText="1"/>
    </xf>
    <xf numFmtId="0" fontId="17" fillId="0" borderId="0" xfId="16" applyFont="1" applyAlignment="1">
      <alignment horizontal="left" wrapText="1"/>
    </xf>
    <xf numFmtId="0" fontId="16" fillId="0" borderId="0" xfId="0" applyFont="1" applyAlignment="1"/>
    <xf numFmtId="0" fontId="9" fillId="0" borderId="18" xfId="24" applyNumberFormat="1" applyFont="1" applyBorder="1" applyAlignment="1" applyProtection="1">
      <alignment horizontal="right"/>
    </xf>
    <xf numFmtId="0" fontId="9" fillId="0" borderId="18" xfId="24" applyFont="1" applyBorder="1" applyAlignment="1">
      <alignment horizontal="right"/>
    </xf>
    <xf numFmtId="0" fontId="0" fillId="0" borderId="18" xfId="0" applyBorder="1" applyAlignment="1"/>
    <xf numFmtId="0" fontId="11" fillId="0" borderId="0" xfId="21" applyNumberFormat="1" applyFont="1" applyAlignment="1" applyProtection="1">
      <alignment horizontal="center" wrapText="1"/>
    </xf>
    <xf numFmtId="0" fontId="11" fillId="0" borderId="0" xfId="21" applyFont="1" applyAlignment="1">
      <alignment horizontal="center" wrapText="1"/>
    </xf>
    <xf numFmtId="0" fontId="0" fillId="0" borderId="0" xfId="0" applyAlignment="1"/>
    <xf numFmtId="0" fontId="18" fillId="0" borderId="4" xfId="26" applyNumberFormat="1" applyFont="1" applyBorder="1" applyAlignment="1" applyProtection="1">
      <alignment horizontal="center" vertical="center" wrapText="1"/>
    </xf>
    <xf numFmtId="0" fontId="13" fillId="0" borderId="0" xfId="2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8" fillId="3" borderId="4" xfId="7" applyNumberFormat="1" applyFont="1" applyBorder="1" applyProtection="1">
      <alignment horizontal="center" vertical="center" wrapText="1"/>
    </xf>
    <xf numFmtId="0" fontId="18" fillId="3" borderId="4" xfId="7" applyFont="1" applyBorder="1">
      <alignment horizontal="center" vertical="center" wrapText="1"/>
    </xf>
    <xf numFmtId="0" fontId="18" fillId="0" borderId="11" xfId="7" applyNumberFormat="1" applyFont="1" applyFill="1" applyBorder="1" applyAlignment="1" applyProtection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4" fontId="12" fillId="3" borderId="4" xfId="11" applyNumberFormat="1" applyFont="1" applyBorder="1" applyAlignment="1" applyProtection="1">
      <alignment horizontal="right"/>
    </xf>
    <xf numFmtId="2" fontId="10" fillId="0" borderId="4" xfId="27" applyNumberFormat="1" applyFont="1" applyBorder="1" applyAlignment="1" applyProtection="1">
      <alignment horizontal="right"/>
    </xf>
    <xf numFmtId="2" fontId="15" fillId="0" borderId="10" xfId="0" applyNumberFormat="1" applyFont="1" applyBorder="1" applyAlignment="1" applyProtection="1">
      <alignment horizontal="right"/>
      <protection locked="0"/>
    </xf>
    <xf numFmtId="4" fontId="15" fillId="0" borderId="4" xfId="0" applyNumberFormat="1" applyFont="1" applyBorder="1" applyAlignment="1" applyProtection="1">
      <alignment horizontal="right"/>
      <protection locked="0"/>
    </xf>
    <xf numFmtId="4" fontId="15" fillId="0" borderId="16" xfId="0" applyNumberFormat="1" applyFont="1" applyBorder="1" applyAlignment="1" applyProtection="1">
      <alignment horizontal="right"/>
      <protection locked="0"/>
    </xf>
  </cellXfs>
  <cellStyles count="28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xl40" xfId="25"/>
    <cellStyle name="xl41" xfId="26"/>
    <cellStyle name="xl42" xfId="27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autoPageBreaks="0" fitToPage="1"/>
  </sheetPr>
  <dimension ref="A1:I70"/>
  <sheetViews>
    <sheetView showGridLines="0" tabSelected="1" zoomScaleNormal="100" zoomScaleSheetLayoutView="100" workbookViewId="0">
      <pane ySplit="6" topLeftCell="A7" activePane="bottomLeft" state="frozen"/>
      <selection pane="bottomLeft" activeCell="I56" sqref="I56:I57"/>
    </sheetView>
  </sheetViews>
  <sheetFormatPr defaultRowHeight="15" outlineLevelRow="5" x14ac:dyDescent="0.25"/>
  <cols>
    <col min="1" max="1" width="70.140625" style="1" customWidth="1"/>
    <col min="2" max="2" width="18.5703125" style="1" customWidth="1"/>
    <col min="3" max="3" width="21.7109375" style="1" customWidth="1"/>
    <col min="4" max="4" width="22.5703125" style="1" customWidth="1"/>
    <col min="5" max="5" width="21.7109375" style="1" customWidth="1"/>
    <col min="6" max="6" width="21.140625" style="1" customWidth="1"/>
    <col min="7" max="7" width="18.5703125" style="1" customWidth="1"/>
    <col min="8" max="8" width="13" style="1" customWidth="1"/>
    <col min="9" max="9" width="22" style="1" customWidth="1"/>
    <col min="10" max="16384" width="9.140625" style="1"/>
  </cols>
  <sheetData>
    <row r="1" spans="1:9" ht="9" customHeight="1" x14ac:dyDescent="0.25">
      <c r="A1" s="5"/>
      <c r="B1" s="6"/>
      <c r="C1" s="6"/>
      <c r="D1" s="6"/>
      <c r="E1" s="64"/>
      <c r="F1" s="65"/>
      <c r="G1" s="2"/>
    </row>
    <row r="2" spans="1:9" ht="42" customHeight="1" x14ac:dyDescent="0.3">
      <c r="A2" s="60" t="s">
        <v>95</v>
      </c>
      <c r="B2" s="61"/>
      <c r="C2" s="61"/>
      <c r="D2" s="61"/>
      <c r="E2" s="61"/>
      <c r="F2" s="61"/>
      <c r="G2" s="62"/>
      <c r="H2" s="62"/>
      <c r="I2" s="62"/>
    </row>
    <row r="3" spans="1:9" ht="12.75" customHeight="1" thickBot="1" x14ac:dyDescent="0.3">
      <c r="A3" s="57" t="s">
        <v>0</v>
      </c>
      <c r="B3" s="58"/>
      <c r="C3" s="58"/>
      <c r="D3" s="58"/>
      <c r="E3" s="58"/>
      <c r="F3" s="58"/>
      <c r="G3" s="59"/>
      <c r="H3" s="59"/>
      <c r="I3" s="59"/>
    </row>
    <row r="4" spans="1:9" ht="15.75" customHeight="1" thickBot="1" x14ac:dyDescent="0.3">
      <c r="A4" s="66" t="s">
        <v>1</v>
      </c>
      <c r="B4" s="66" t="s">
        <v>2</v>
      </c>
      <c r="C4" s="68" t="s">
        <v>96</v>
      </c>
      <c r="D4" s="66" t="s">
        <v>91</v>
      </c>
      <c r="E4" s="66" t="s">
        <v>3</v>
      </c>
      <c r="F4" s="66" t="s">
        <v>97</v>
      </c>
      <c r="G4" s="63" t="s">
        <v>98</v>
      </c>
      <c r="H4" s="52" t="s">
        <v>92</v>
      </c>
      <c r="I4" s="52" t="s">
        <v>99</v>
      </c>
    </row>
    <row r="5" spans="1:9" ht="78.75" customHeight="1" thickBot="1" x14ac:dyDescent="0.3">
      <c r="A5" s="67"/>
      <c r="B5" s="67"/>
      <c r="C5" s="69"/>
      <c r="D5" s="67"/>
      <c r="E5" s="67"/>
      <c r="F5" s="67"/>
      <c r="G5" s="53"/>
      <c r="H5" s="53"/>
      <c r="I5" s="53"/>
    </row>
    <row r="6" spans="1:9" ht="12.75" customHeight="1" thickBot="1" x14ac:dyDescent="0.3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</row>
    <row r="7" spans="1:9" ht="31.5" x14ac:dyDescent="0.25">
      <c r="A7" s="15" t="s">
        <v>4</v>
      </c>
      <c r="B7" s="16" t="s">
        <v>5</v>
      </c>
      <c r="C7" s="49">
        <v>2446134280.5500002</v>
      </c>
      <c r="D7" s="34">
        <v>7974217597.0200005</v>
      </c>
      <c r="E7" s="34">
        <v>9570700673.9599991</v>
      </c>
      <c r="F7" s="35">
        <v>4828556749.0100002</v>
      </c>
      <c r="G7" s="36">
        <f>F7/D7%</f>
        <v>60.552106714700798</v>
      </c>
      <c r="H7" s="14">
        <f>F7/E7%</f>
        <v>50.451444606846366</v>
      </c>
      <c r="I7" s="44">
        <f>F7/C7%</f>
        <v>197.39540823263084</v>
      </c>
    </row>
    <row r="8" spans="1:9" ht="38.25" customHeight="1" x14ac:dyDescent="0.25">
      <c r="A8" s="24" t="s">
        <v>105</v>
      </c>
      <c r="B8" s="25" t="s">
        <v>106</v>
      </c>
      <c r="C8" s="49">
        <v>7249543023.1099997</v>
      </c>
      <c r="D8" s="34">
        <v>0</v>
      </c>
      <c r="E8" s="34">
        <v>0</v>
      </c>
      <c r="F8" s="42">
        <v>0</v>
      </c>
      <c r="G8" s="36">
        <v>0</v>
      </c>
      <c r="H8" s="14">
        <v>0</v>
      </c>
      <c r="I8" s="45">
        <f>F8/C8%</f>
        <v>0</v>
      </c>
    </row>
    <row r="9" spans="1:9" ht="31.5" x14ac:dyDescent="0.25">
      <c r="A9" s="17" t="s">
        <v>6</v>
      </c>
      <c r="B9" s="18" t="s">
        <v>7</v>
      </c>
      <c r="C9" s="47">
        <v>3117974186.6999998</v>
      </c>
      <c r="D9" s="37">
        <v>6242344500</v>
      </c>
      <c r="E9" s="37">
        <v>6239644941.3699999</v>
      </c>
      <c r="F9" s="38">
        <v>3133157720.1599998</v>
      </c>
      <c r="G9" s="32">
        <f t="shared" ref="G9:G18" si="0">F9/D9%</f>
        <v>50.192002702830642</v>
      </c>
      <c r="H9" s="14">
        <f t="shared" ref="H9:H18" si="1">F9/E9%</f>
        <v>50.213718081722639</v>
      </c>
      <c r="I9" s="45">
        <f t="shared" ref="I9:I58" si="2">F9/C9%</f>
        <v>100.48696790129844</v>
      </c>
    </row>
    <row r="10" spans="1:9" ht="31.5" x14ac:dyDescent="0.25">
      <c r="A10" s="17" t="s">
        <v>8</v>
      </c>
      <c r="B10" s="18" t="s">
        <v>9</v>
      </c>
      <c r="C10" s="47">
        <v>784761.39</v>
      </c>
      <c r="D10" s="37">
        <v>182289930</v>
      </c>
      <c r="E10" s="37">
        <v>189255446.69</v>
      </c>
      <c r="F10" s="38">
        <v>67661852.420000002</v>
      </c>
      <c r="G10" s="32">
        <f t="shared" si="0"/>
        <v>37.117712656974525</v>
      </c>
      <c r="H10" s="14">
        <f t="shared" si="1"/>
        <v>35.75160113136927</v>
      </c>
      <c r="I10" s="45">
        <f t="shared" si="2"/>
        <v>8621.9650051845692</v>
      </c>
    </row>
    <row r="11" spans="1:9" ht="47.25" x14ac:dyDescent="0.25">
      <c r="A11" s="17" t="s">
        <v>10</v>
      </c>
      <c r="B11" s="18" t="s">
        <v>11</v>
      </c>
      <c r="C11" s="47">
        <v>634604884.26999998</v>
      </c>
      <c r="D11" s="37">
        <v>1438816190</v>
      </c>
      <c r="E11" s="37">
        <v>2343031163.9499998</v>
      </c>
      <c r="F11" s="38">
        <v>839545324.95000005</v>
      </c>
      <c r="G11" s="32">
        <f t="shared" si="0"/>
        <v>58.349727420706884</v>
      </c>
      <c r="H11" s="14">
        <f t="shared" si="1"/>
        <v>35.831590201073219</v>
      </c>
      <c r="I11" s="45">
        <f t="shared" si="2"/>
        <v>132.2941795375161</v>
      </c>
    </row>
    <row r="12" spans="1:9" ht="31.5" x14ac:dyDescent="0.25">
      <c r="A12" s="17" t="s">
        <v>12</v>
      </c>
      <c r="B12" s="18" t="s">
        <v>13</v>
      </c>
      <c r="C12" s="47">
        <v>0</v>
      </c>
      <c r="D12" s="37">
        <v>500000</v>
      </c>
      <c r="E12" s="37">
        <v>500000</v>
      </c>
      <c r="F12" s="38">
        <v>0</v>
      </c>
      <c r="G12" s="32">
        <f t="shared" si="0"/>
        <v>0</v>
      </c>
      <c r="H12" s="14">
        <f t="shared" si="1"/>
        <v>0</v>
      </c>
      <c r="I12" s="45">
        <v>0</v>
      </c>
    </row>
    <row r="13" spans="1:9" ht="31.5" x14ac:dyDescent="0.25">
      <c r="A13" s="17" t="s">
        <v>14</v>
      </c>
      <c r="B13" s="18" t="s">
        <v>15</v>
      </c>
      <c r="C13" s="47">
        <v>119074856.45999999</v>
      </c>
      <c r="D13" s="37">
        <v>424714370</v>
      </c>
      <c r="E13" s="37">
        <v>460188944.07999998</v>
      </c>
      <c r="F13" s="38">
        <v>147530467.00999999</v>
      </c>
      <c r="G13" s="32">
        <f t="shared" si="0"/>
        <v>34.736396371519049</v>
      </c>
      <c r="H13" s="14">
        <f t="shared" si="1"/>
        <v>32.058672618687041</v>
      </c>
      <c r="I13" s="45">
        <f t="shared" si="2"/>
        <v>123.89724530934782</v>
      </c>
    </row>
    <row r="14" spans="1:9" ht="31.5" x14ac:dyDescent="0.25">
      <c r="A14" s="17" t="s">
        <v>16</v>
      </c>
      <c r="B14" s="18" t="s">
        <v>17</v>
      </c>
      <c r="C14" s="47">
        <v>124938081.08</v>
      </c>
      <c r="D14" s="37">
        <v>292776400</v>
      </c>
      <c r="E14" s="37">
        <v>295661839.36000001</v>
      </c>
      <c r="F14" s="38">
        <v>128257015.18000001</v>
      </c>
      <c r="G14" s="32">
        <f t="shared" si="0"/>
        <v>43.807156307680536</v>
      </c>
      <c r="H14" s="14">
        <f t="shared" si="1"/>
        <v>43.379631087200714</v>
      </c>
      <c r="I14" s="45">
        <f t="shared" si="2"/>
        <v>102.65646316264041</v>
      </c>
    </row>
    <row r="15" spans="1:9" ht="31.5" x14ac:dyDescent="0.25">
      <c r="A15" s="17" t="s">
        <v>18</v>
      </c>
      <c r="B15" s="18" t="s">
        <v>19</v>
      </c>
      <c r="C15" s="47">
        <v>447945479.06</v>
      </c>
      <c r="D15" s="37">
        <v>1151152857.48</v>
      </c>
      <c r="E15" s="37">
        <v>1472394814.21</v>
      </c>
      <c r="F15" s="38">
        <v>601239570.60000002</v>
      </c>
      <c r="G15" s="32">
        <f t="shared" si="0"/>
        <v>52.229342670979378</v>
      </c>
      <c r="H15" s="14">
        <f t="shared" si="1"/>
        <v>40.834127151051504</v>
      </c>
      <c r="I15" s="45">
        <f t="shared" si="2"/>
        <v>134.22159586512248</v>
      </c>
    </row>
    <row r="16" spans="1:9" ht="31.5" x14ac:dyDescent="0.25">
      <c r="A16" s="17" t="s">
        <v>20</v>
      </c>
      <c r="B16" s="18" t="s">
        <v>21</v>
      </c>
      <c r="C16" s="47">
        <v>48655077.799999997</v>
      </c>
      <c r="D16" s="37">
        <v>137675210</v>
      </c>
      <c r="E16" s="37">
        <v>155075336.59999999</v>
      </c>
      <c r="F16" s="38">
        <v>53687446.840000004</v>
      </c>
      <c r="G16" s="32">
        <f t="shared" si="0"/>
        <v>38.995725403287928</v>
      </c>
      <c r="H16" s="14">
        <f t="shared" si="1"/>
        <v>34.620235568780963</v>
      </c>
      <c r="I16" s="45">
        <f t="shared" si="2"/>
        <v>110.34294726788004</v>
      </c>
    </row>
    <row r="17" spans="1:9" ht="31.5" x14ac:dyDescent="0.25">
      <c r="A17" s="17" t="s">
        <v>22</v>
      </c>
      <c r="B17" s="18" t="s">
        <v>23</v>
      </c>
      <c r="C17" s="47">
        <v>1220708209.4300001</v>
      </c>
      <c r="D17" s="37">
        <v>2760007895</v>
      </c>
      <c r="E17" s="37">
        <v>2848846567.9699998</v>
      </c>
      <c r="F17" s="38">
        <v>493736712.77999997</v>
      </c>
      <c r="G17" s="32">
        <f t="shared" si="0"/>
        <v>17.888960161108525</v>
      </c>
      <c r="H17" s="14">
        <f t="shared" si="1"/>
        <v>17.331109310383869</v>
      </c>
      <c r="I17" s="45">
        <f t="shared" si="2"/>
        <v>40.446743043576845</v>
      </c>
    </row>
    <row r="18" spans="1:9" ht="31.5" x14ac:dyDescent="0.25">
      <c r="A18" s="17" t="s">
        <v>24</v>
      </c>
      <c r="B18" s="18" t="s">
        <v>25</v>
      </c>
      <c r="C18" s="47">
        <v>1438135255.23</v>
      </c>
      <c r="D18" s="37">
        <v>2801783840</v>
      </c>
      <c r="E18" s="37">
        <v>2990261477.9000001</v>
      </c>
      <c r="F18" s="38">
        <v>1178562347.1300001</v>
      </c>
      <c r="G18" s="32">
        <f t="shared" si="0"/>
        <v>42.064713569409413</v>
      </c>
      <c r="H18" s="14">
        <f t="shared" si="1"/>
        <v>39.413354177898867</v>
      </c>
      <c r="I18" s="45">
        <f t="shared" si="2"/>
        <v>81.950730492419041</v>
      </c>
    </row>
    <row r="19" spans="1:9" ht="31.5" x14ac:dyDescent="0.25">
      <c r="A19" s="17" t="s">
        <v>26</v>
      </c>
      <c r="B19" s="18" t="s">
        <v>27</v>
      </c>
      <c r="C19" s="47">
        <v>0</v>
      </c>
      <c r="D19" s="37">
        <v>11072657074.200001</v>
      </c>
      <c r="E19" s="37">
        <v>11633020444.51</v>
      </c>
      <c r="F19" s="38">
        <v>5490190264.6099997</v>
      </c>
      <c r="G19" s="32">
        <f t="shared" ref="G19:G32" si="3">F19/D19%</f>
        <v>49.583313452400631</v>
      </c>
      <c r="H19" s="14">
        <f t="shared" ref="H19:H32" si="4">F19/E19%</f>
        <v>47.194881938000876</v>
      </c>
      <c r="I19" s="45">
        <v>0</v>
      </c>
    </row>
    <row r="20" spans="1:9" ht="31.5" x14ac:dyDescent="0.25">
      <c r="A20" s="17" t="s">
        <v>28</v>
      </c>
      <c r="B20" s="18" t="s">
        <v>29</v>
      </c>
      <c r="C20" s="47">
        <v>0</v>
      </c>
      <c r="D20" s="37">
        <v>1314415770</v>
      </c>
      <c r="E20" s="37">
        <v>1319919092.5999999</v>
      </c>
      <c r="F20" s="38">
        <v>690546233.25</v>
      </c>
      <c r="G20" s="32">
        <f t="shared" si="3"/>
        <v>52.536362466953669</v>
      </c>
      <c r="H20" s="14">
        <f t="shared" si="4"/>
        <v>52.317315290117506</v>
      </c>
      <c r="I20" s="45">
        <v>0</v>
      </c>
    </row>
    <row r="21" spans="1:9" ht="63" x14ac:dyDescent="0.25">
      <c r="A21" s="17" t="s">
        <v>30</v>
      </c>
      <c r="B21" s="18" t="s">
        <v>31</v>
      </c>
      <c r="C21" s="47">
        <v>0</v>
      </c>
      <c r="D21" s="37">
        <v>371372060</v>
      </c>
      <c r="E21" s="37">
        <v>377878524.88999999</v>
      </c>
      <c r="F21" s="38">
        <v>141367458.66999999</v>
      </c>
      <c r="G21" s="32">
        <f t="shared" si="3"/>
        <v>38.066261277167698</v>
      </c>
      <c r="H21" s="14">
        <f t="shared" si="4"/>
        <v>37.410821033333896</v>
      </c>
      <c r="I21" s="45">
        <v>0</v>
      </c>
    </row>
    <row r="22" spans="1:9" ht="31.5" x14ac:dyDescent="0.25">
      <c r="A22" s="17" t="s">
        <v>32</v>
      </c>
      <c r="B22" s="18" t="s">
        <v>33</v>
      </c>
      <c r="C22" s="47">
        <v>739805.54</v>
      </c>
      <c r="D22" s="37">
        <v>8018190</v>
      </c>
      <c r="E22" s="37">
        <v>9548190</v>
      </c>
      <c r="F22" s="38">
        <v>4202451</v>
      </c>
      <c r="G22" s="32">
        <f t="shared" si="3"/>
        <v>52.411466927074571</v>
      </c>
      <c r="H22" s="14">
        <f t="shared" si="4"/>
        <v>44.013064256157449</v>
      </c>
      <c r="I22" s="45">
        <f t="shared" si="2"/>
        <v>568.04805760173133</v>
      </c>
    </row>
    <row r="23" spans="1:9" ht="52.5" customHeight="1" x14ac:dyDescent="0.25">
      <c r="A23" s="17" t="s">
        <v>34</v>
      </c>
      <c r="B23" s="18" t="s">
        <v>35</v>
      </c>
      <c r="C23" s="47">
        <v>240405314.53</v>
      </c>
      <c r="D23" s="37">
        <v>681651700</v>
      </c>
      <c r="E23" s="37">
        <v>725947956.32000005</v>
      </c>
      <c r="F23" s="38">
        <v>280132221.91000003</v>
      </c>
      <c r="G23" s="32">
        <f t="shared" si="3"/>
        <v>41.096093783672806</v>
      </c>
      <c r="H23" s="14">
        <f t="shared" si="4"/>
        <v>38.588471731507553</v>
      </c>
      <c r="I23" s="45">
        <f t="shared" si="2"/>
        <v>116.52497053056726</v>
      </c>
    </row>
    <row r="24" spans="1:9" ht="31.5" x14ac:dyDescent="0.25">
      <c r="A24" s="17" t="s">
        <v>36</v>
      </c>
      <c r="B24" s="18" t="s">
        <v>37</v>
      </c>
      <c r="C24" s="47">
        <v>1289842387.5899999</v>
      </c>
      <c r="D24" s="37">
        <v>5484113337.5500002</v>
      </c>
      <c r="E24" s="37">
        <v>9063047335.7299995</v>
      </c>
      <c r="F24" s="38">
        <v>1609352412.53</v>
      </c>
      <c r="G24" s="32">
        <f t="shared" si="3"/>
        <v>29.345717593228482</v>
      </c>
      <c r="H24" s="14">
        <f t="shared" si="4"/>
        <v>17.757298984694884</v>
      </c>
      <c r="I24" s="45">
        <f t="shared" si="2"/>
        <v>124.77124554240982</v>
      </c>
    </row>
    <row r="25" spans="1:9" ht="47.25" x14ac:dyDescent="0.25">
      <c r="A25" s="17" t="s">
        <v>38</v>
      </c>
      <c r="B25" s="18" t="s">
        <v>39</v>
      </c>
      <c r="C25" s="47">
        <v>1107375578.3599999</v>
      </c>
      <c r="D25" s="37">
        <v>1552295680</v>
      </c>
      <c r="E25" s="37">
        <v>2328949136.96</v>
      </c>
      <c r="F25" s="38">
        <v>900163459.53999996</v>
      </c>
      <c r="G25" s="32">
        <f t="shared" si="3"/>
        <v>57.989175073913749</v>
      </c>
      <c r="H25" s="14">
        <f t="shared" si="4"/>
        <v>38.651057047771857</v>
      </c>
      <c r="I25" s="45">
        <f t="shared" si="2"/>
        <v>81.287999946063763</v>
      </c>
    </row>
    <row r="26" spans="1:9" ht="31.5" x14ac:dyDescent="0.25">
      <c r="A26" s="17" t="s">
        <v>40</v>
      </c>
      <c r="B26" s="18" t="s">
        <v>41</v>
      </c>
      <c r="C26" s="47">
        <v>49835.06</v>
      </c>
      <c r="D26" s="37">
        <v>151268400</v>
      </c>
      <c r="E26" s="37">
        <v>190604520</v>
      </c>
      <c r="F26" s="38">
        <v>12586710</v>
      </c>
      <c r="G26" s="32">
        <f t="shared" si="3"/>
        <v>8.3207794886440265</v>
      </c>
      <c r="H26" s="14">
        <f t="shared" si="4"/>
        <v>6.6035737242747441</v>
      </c>
      <c r="I26" s="45">
        <f t="shared" si="2"/>
        <v>25256.736923764114</v>
      </c>
    </row>
    <row r="27" spans="1:9" ht="31.5" x14ac:dyDescent="0.25">
      <c r="A27" s="17" t="s">
        <v>42</v>
      </c>
      <c r="B27" s="18" t="s">
        <v>43</v>
      </c>
      <c r="C27" s="47">
        <v>136496255.94</v>
      </c>
      <c r="D27" s="37">
        <v>358342900</v>
      </c>
      <c r="E27" s="37">
        <v>381308181.16000003</v>
      </c>
      <c r="F27" s="38">
        <v>143988713.41</v>
      </c>
      <c r="G27" s="32">
        <f t="shared" si="3"/>
        <v>40.181824004326579</v>
      </c>
      <c r="H27" s="14">
        <f t="shared" si="4"/>
        <v>37.761768701621733</v>
      </c>
      <c r="I27" s="45">
        <f t="shared" si="2"/>
        <v>105.48913039291971</v>
      </c>
    </row>
    <row r="28" spans="1:9" ht="31.5" x14ac:dyDescent="0.25">
      <c r="A28" s="17" t="s">
        <v>44</v>
      </c>
      <c r="B28" s="18" t="s">
        <v>45</v>
      </c>
      <c r="C28" s="47">
        <v>52904887.170000002</v>
      </c>
      <c r="D28" s="37">
        <v>484422500</v>
      </c>
      <c r="E28" s="37">
        <v>500637810.63999999</v>
      </c>
      <c r="F28" s="38">
        <v>69695919.590000004</v>
      </c>
      <c r="G28" s="32">
        <f t="shared" si="3"/>
        <v>14.38742411634472</v>
      </c>
      <c r="H28" s="14">
        <f t="shared" si="4"/>
        <v>13.921425451446202</v>
      </c>
      <c r="I28" s="45">
        <f t="shared" si="2"/>
        <v>131.73814994831224</v>
      </c>
    </row>
    <row r="29" spans="1:9" ht="35.25" customHeight="1" x14ac:dyDescent="0.25">
      <c r="A29" s="17" t="s">
        <v>46</v>
      </c>
      <c r="B29" s="18" t="s">
        <v>47</v>
      </c>
      <c r="C29" s="47">
        <v>4163239.37</v>
      </c>
      <c r="D29" s="37">
        <v>425593333.32999998</v>
      </c>
      <c r="E29" s="37">
        <v>495593333.32999998</v>
      </c>
      <c r="F29" s="38">
        <v>22079276.43</v>
      </c>
      <c r="G29" s="32">
        <f t="shared" si="3"/>
        <v>5.187881176907438</v>
      </c>
      <c r="H29" s="14">
        <f t="shared" si="4"/>
        <v>4.4551197413501331</v>
      </c>
      <c r="I29" s="45">
        <f t="shared" si="2"/>
        <v>530.3388651899686</v>
      </c>
    </row>
    <row r="30" spans="1:9" ht="47.25" x14ac:dyDescent="0.25">
      <c r="A30" s="17" t="s">
        <v>48</v>
      </c>
      <c r="B30" s="18" t="s">
        <v>49</v>
      </c>
      <c r="C30" s="47">
        <v>40000</v>
      </c>
      <c r="D30" s="37">
        <v>3550000</v>
      </c>
      <c r="E30" s="37">
        <v>3550000</v>
      </c>
      <c r="F30" s="38">
        <v>20000</v>
      </c>
      <c r="G30" s="32">
        <f t="shared" si="3"/>
        <v>0.56338028169014087</v>
      </c>
      <c r="H30" s="14">
        <f t="shared" si="4"/>
        <v>0.56338028169014087</v>
      </c>
      <c r="I30" s="45">
        <f t="shared" si="2"/>
        <v>50</v>
      </c>
    </row>
    <row r="31" spans="1:9" ht="31.5" x14ac:dyDescent="0.25">
      <c r="A31" s="17" t="s">
        <v>50</v>
      </c>
      <c r="B31" s="18" t="s">
        <v>51</v>
      </c>
      <c r="C31" s="47">
        <v>138986346.30000001</v>
      </c>
      <c r="D31" s="37">
        <v>144626700</v>
      </c>
      <c r="E31" s="37">
        <v>182277580</v>
      </c>
      <c r="F31" s="38">
        <v>68705841.540000007</v>
      </c>
      <c r="G31" s="32">
        <f t="shared" si="3"/>
        <v>47.505641447948413</v>
      </c>
      <c r="H31" s="14">
        <f t="shared" si="4"/>
        <v>37.692974385549775</v>
      </c>
      <c r="I31" s="45">
        <f t="shared" si="2"/>
        <v>49.433518736940847</v>
      </c>
    </row>
    <row r="32" spans="1:9" ht="31.5" x14ac:dyDescent="0.25">
      <c r="A32" s="17" t="s">
        <v>52</v>
      </c>
      <c r="B32" s="18" t="s">
        <v>53</v>
      </c>
      <c r="C32" s="47">
        <v>30321739.559999999</v>
      </c>
      <c r="D32" s="37">
        <v>46628100</v>
      </c>
      <c r="E32" s="37">
        <v>46798100</v>
      </c>
      <c r="F32" s="38">
        <v>17673335.539999999</v>
      </c>
      <c r="G32" s="32">
        <f t="shared" si="3"/>
        <v>37.902757221503769</v>
      </c>
      <c r="H32" s="14">
        <f t="shared" si="4"/>
        <v>37.765070675946241</v>
      </c>
      <c r="I32" s="45">
        <f t="shared" si="2"/>
        <v>58.286021173120318</v>
      </c>
    </row>
    <row r="33" spans="1:9" ht="31.5" x14ac:dyDescent="0.25">
      <c r="A33" s="17" t="s">
        <v>54</v>
      </c>
      <c r="B33" s="18" t="s">
        <v>55</v>
      </c>
      <c r="C33" s="47">
        <v>32035479.25</v>
      </c>
      <c r="D33" s="37">
        <v>995419846.40999997</v>
      </c>
      <c r="E33" s="37">
        <v>1377255954.24</v>
      </c>
      <c r="F33" s="38">
        <v>646519198.83000004</v>
      </c>
      <c r="G33" s="32">
        <f t="shared" ref="G33:G48" si="5">F33/D33%</f>
        <v>64.949398101884697</v>
      </c>
      <c r="H33" s="14">
        <f t="shared" ref="H33:H48" si="6">F33/E33%</f>
        <v>46.942559720989806</v>
      </c>
      <c r="I33" s="45">
        <f t="shared" si="2"/>
        <v>2018.134936532907</v>
      </c>
    </row>
    <row r="34" spans="1:9" ht="31.5" x14ac:dyDescent="0.25">
      <c r="A34" s="17" t="s">
        <v>56</v>
      </c>
      <c r="B34" s="18" t="s">
        <v>57</v>
      </c>
      <c r="C34" s="47">
        <v>1299624272.53</v>
      </c>
      <c r="D34" s="37">
        <v>2971852800</v>
      </c>
      <c r="E34" s="37">
        <v>3352910999.52</v>
      </c>
      <c r="F34" s="38">
        <v>1402140690.5</v>
      </c>
      <c r="G34" s="32">
        <f t="shared" si="5"/>
        <v>47.180691133154376</v>
      </c>
      <c r="H34" s="14">
        <f t="shared" si="6"/>
        <v>41.818607493629543</v>
      </c>
      <c r="I34" s="45">
        <f t="shared" si="2"/>
        <v>107.88815814977275</v>
      </c>
    </row>
    <row r="35" spans="1:9" ht="33.75" customHeight="1" x14ac:dyDescent="0.25">
      <c r="A35" s="24" t="s">
        <v>108</v>
      </c>
      <c r="B35" s="18" t="s">
        <v>107</v>
      </c>
      <c r="C35" s="47">
        <v>21658971.050000001</v>
      </c>
      <c r="D35" s="37">
        <v>0</v>
      </c>
      <c r="E35" s="37">
        <v>0</v>
      </c>
      <c r="F35" s="38">
        <v>0</v>
      </c>
      <c r="G35" s="32" t="e">
        <f t="shared" si="5"/>
        <v>#DIV/0!</v>
      </c>
      <c r="H35" s="14" t="e">
        <f t="shared" si="6"/>
        <v>#DIV/0!</v>
      </c>
      <c r="I35" s="45">
        <f t="shared" si="2"/>
        <v>0</v>
      </c>
    </row>
    <row r="36" spans="1:9" ht="47.25" x14ac:dyDescent="0.25">
      <c r="A36" s="17" t="s">
        <v>58</v>
      </c>
      <c r="B36" s="18" t="s">
        <v>59</v>
      </c>
      <c r="C36" s="47">
        <v>1990000</v>
      </c>
      <c r="D36" s="37">
        <v>9193500</v>
      </c>
      <c r="E36" s="37">
        <v>9193500</v>
      </c>
      <c r="F36" s="38">
        <v>990000</v>
      </c>
      <c r="G36" s="32">
        <f t="shared" si="5"/>
        <v>10.768477728830153</v>
      </c>
      <c r="H36" s="14">
        <f t="shared" si="6"/>
        <v>10.768477728830153</v>
      </c>
      <c r="I36" s="45">
        <f t="shared" si="2"/>
        <v>49.748743718592962</v>
      </c>
    </row>
    <row r="37" spans="1:9" ht="21" customHeight="1" outlineLevel="5" x14ac:dyDescent="0.25">
      <c r="A37" s="11" t="s">
        <v>93</v>
      </c>
      <c r="B37" s="10"/>
      <c r="C37" s="43">
        <f>SUM(C7:C36)</f>
        <v>21205132207.329994</v>
      </c>
      <c r="D37" s="43">
        <f t="shared" ref="D37:F37" si="7">SUM(D7:D36)</f>
        <v>49481700680.990005</v>
      </c>
      <c r="E37" s="43">
        <f t="shared" si="7"/>
        <v>58564001865.989998</v>
      </c>
      <c r="F37" s="43">
        <f t="shared" si="7"/>
        <v>22972289393.430004</v>
      </c>
      <c r="G37" s="33">
        <f t="shared" si="5"/>
        <v>46.425828290609971</v>
      </c>
      <c r="H37" s="13">
        <f t="shared" si="6"/>
        <v>39.225955640799121</v>
      </c>
      <c r="I37" s="46">
        <f t="shared" si="2"/>
        <v>108.333629655415</v>
      </c>
    </row>
    <row r="38" spans="1:9" ht="38.25" customHeight="1" x14ac:dyDescent="0.25">
      <c r="A38" s="20" t="s">
        <v>60</v>
      </c>
      <c r="B38" s="21" t="s">
        <v>61</v>
      </c>
      <c r="C38" s="50">
        <v>139227527.83000001</v>
      </c>
      <c r="D38" s="39">
        <v>298539900</v>
      </c>
      <c r="E38" s="39">
        <v>353621757.22000003</v>
      </c>
      <c r="F38" s="40">
        <v>151689610.59999999</v>
      </c>
      <c r="G38" s="32">
        <f t="shared" si="5"/>
        <v>50.810498228210029</v>
      </c>
      <c r="H38" s="14">
        <f t="shared" si="6"/>
        <v>42.896006114699773</v>
      </c>
      <c r="I38" s="45">
        <f t="shared" si="2"/>
        <v>108.95087556622887</v>
      </c>
    </row>
    <row r="39" spans="1:9" ht="54" customHeight="1" x14ac:dyDescent="0.25">
      <c r="A39" s="20" t="s">
        <v>62</v>
      </c>
      <c r="B39" s="21" t="s">
        <v>63</v>
      </c>
      <c r="C39" s="50">
        <v>3491918110.0500002</v>
      </c>
      <c r="D39" s="39">
        <v>5390679507.2399998</v>
      </c>
      <c r="E39" s="39">
        <v>3859895043.04</v>
      </c>
      <c r="F39" s="40">
        <v>2119618738.47</v>
      </c>
      <c r="G39" s="32">
        <f t="shared" si="5"/>
        <v>39.32006596985088</v>
      </c>
      <c r="H39" s="14">
        <f t="shared" si="6"/>
        <v>54.913895710506615</v>
      </c>
      <c r="I39" s="45">
        <f t="shared" si="2"/>
        <v>60.700700064230588</v>
      </c>
    </row>
    <row r="40" spans="1:9" ht="23.25" customHeight="1" x14ac:dyDescent="0.25">
      <c r="A40" s="20" t="s">
        <v>64</v>
      </c>
      <c r="B40" s="21" t="s">
        <v>65</v>
      </c>
      <c r="C40" s="50">
        <v>6193170.1200000001</v>
      </c>
      <c r="D40" s="39">
        <v>12978500</v>
      </c>
      <c r="E40" s="39">
        <v>12978500</v>
      </c>
      <c r="F40" s="40">
        <v>6313871.4100000001</v>
      </c>
      <c r="G40" s="32">
        <f t="shared" si="5"/>
        <v>48.648699079246448</v>
      </c>
      <c r="H40" s="14">
        <f t="shared" si="6"/>
        <v>48.648699079246448</v>
      </c>
      <c r="I40" s="45">
        <f t="shared" si="2"/>
        <v>101.94894194186934</v>
      </c>
    </row>
    <row r="41" spans="1:9" ht="66" customHeight="1" x14ac:dyDescent="0.25">
      <c r="A41" s="20" t="s">
        <v>66</v>
      </c>
      <c r="B41" s="21" t="s">
        <v>67</v>
      </c>
      <c r="C41" s="50">
        <v>7697527.5099999998</v>
      </c>
      <c r="D41" s="39">
        <v>27089900</v>
      </c>
      <c r="E41" s="39">
        <v>26802733.420000002</v>
      </c>
      <c r="F41" s="40">
        <v>7281733.7199999997</v>
      </c>
      <c r="G41" s="32">
        <f t="shared" si="5"/>
        <v>26.879884089642264</v>
      </c>
      <c r="H41" s="14">
        <f t="shared" si="6"/>
        <v>27.167877267944707</v>
      </c>
      <c r="I41" s="45">
        <f t="shared" si="2"/>
        <v>94.598346164273721</v>
      </c>
    </row>
    <row r="42" spans="1:9" ht="33.75" customHeight="1" x14ac:dyDescent="0.25">
      <c r="A42" s="20" t="s">
        <v>68</v>
      </c>
      <c r="B42" s="21" t="s">
        <v>69</v>
      </c>
      <c r="C42" s="50">
        <v>879883.03</v>
      </c>
      <c r="D42" s="39">
        <v>1978800</v>
      </c>
      <c r="E42" s="39">
        <v>1978800</v>
      </c>
      <c r="F42" s="40">
        <v>934923.83</v>
      </c>
      <c r="G42" s="32">
        <f t="shared" si="5"/>
        <v>47.247009803921564</v>
      </c>
      <c r="H42" s="14">
        <f t="shared" si="6"/>
        <v>47.247009803921564</v>
      </c>
      <c r="I42" s="45">
        <f t="shared" si="2"/>
        <v>106.25546784326548</v>
      </c>
    </row>
    <row r="43" spans="1:9" ht="34.5" customHeight="1" x14ac:dyDescent="0.25">
      <c r="A43" s="20" t="s">
        <v>70</v>
      </c>
      <c r="B43" s="21" t="s">
        <v>71</v>
      </c>
      <c r="C43" s="50">
        <v>4656463.3099999996</v>
      </c>
      <c r="D43" s="39">
        <v>9203200</v>
      </c>
      <c r="E43" s="39">
        <v>9203200</v>
      </c>
      <c r="F43" s="40">
        <v>4399674.47</v>
      </c>
      <c r="G43" s="32">
        <f t="shared" si="5"/>
        <v>47.805920440716271</v>
      </c>
      <c r="H43" s="14">
        <f t="shared" si="6"/>
        <v>47.805920440716271</v>
      </c>
      <c r="I43" s="45">
        <f t="shared" si="2"/>
        <v>94.485324528413386</v>
      </c>
    </row>
    <row r="44" spans="1:9" ht="36.75" customHeight="1" x14ac:dyDescent="0.25">
      <c r="A44" s="20" t="s">
        <v>72</v>
      </c>
      <c r="B44" s="21" t="s">
        <v>73</v>
      </c>
      <c r="C44" s="50">
        <v>71100062.769999996</v>
      </c>
      <c r="D44" s="39">
        <v>182075500</v>
      </c>
      <c r="E44" s="39">
        <v>181096869.09</v>
      </c>
      <c r="F44" s="40">
        <v>83599367.049999997</v>
      </c>
      <c r="G44" s="32">
        <f t="shared" si="5"/>
        <v>45.914671139170288</v>
      </c>
      <c r="H44" s="14">
        <f t="shared" si="6"/>
        <v>46.162789820763543</v>
      </c>
      <c r="I44" s="45">
        <f t="shared" si="2"/>
        <v>117.57987798187143</v>
      </c>
    </row>
    <row r="45" spans="1:9" ht="67.5" customHeight="1" x14ac:dyDescent="0.25">
      <c r="A45" s="20" t="s">
        <v>74</v>
      </c>
      <c r="B45" s="21" t="s">
        <v>75</v>
      </c>
      <c r="C45" s="50">
        <v>102859034.76000001</v>
      </c>
      <c r="D45" s="39">
        <v>184790084</v>
      </c>
      <c r="E45" s="39">
        <v>210375589.90000001</v>
      </c>
      <c r="F45" s="40">
        <v>99324599.879999995</v>
      </c>
      <c r="G45" s="32">
        <f t="shared" si="5"/>
        <v>53.749961973067769</v>
      </c>
      <c r="H45" s="14">
        <f t="shared" si="6"/>
        <v>47.212986985425907</v>
      </c>
      <c r="I45" s="45">
        <f t="shared" si="2"/>
        <v>96.5638070702813</v>
      </c>
    </row>
    <row r="46" spans="1:9" ht="31.5" x14ac:dyDescent="0.25">
      <c r="A46" s="20" t="s">
        <v>76</v>
      </c>
      <c r="B46" s="21" t="s">
        <v>77</v>
      </c>
      <c r="C46" s="50">
        <v>0</v>
      </c>
      <c r="D46" s="39">
        <v>79774400</v>
      </c>
      <c r="E46" s="39">
        <v>89132861.379999995</v>
      </c>
      <c r="F46" s="40">
        <v>12018286.529999999</v>
      </c>
      <c r="G46" s="32">
        <f t="shared" si="5"/>
        <v>15.065342428147375</v>
      </c>
      <c r="H46" s="14">
        <f t="shared" si="6"/>
        <v>13.483564135523999</v>
      </c>
      <c r="I46" s="45">
        <v>0</v>
      </c>
    </row>
    <row r="47" spans="1:9" ht="31.5" x14ac:dyDescent="0.25">
      <c r="A47" s="20" t="s">
        <v>78</v>
      </c>
      <c r="B47" s="21" t="s">
        <v>79</v>
      </c>
      <c r="C47" s="50">
        <v>0</v>
      </c>
      <c r="D47" s="39">
        <v>0</v>
      </c>
      <c r="E47" s="39">
        <v>10000000</v>
      </c>
      <c r="F47" s="40">
        <v>0</v>
      </c>
      <c r="G47" s="32">
        <v>0</v>
      </c>
      <c r="H47" s="14">
        <f t="shared" si="6"/>
        <v>0</v>
      </c>
      <c r="I47" s="45">
        <v>0</v>
      </c>
    </row>
    <row r="48" spans="1:9" ht="31.5" x14ac:dyDescent="0.25">
      <c r="A48" s="20" t="s">
        <v>80</v>
      </c>
      <c r="B48" s="21" t="s">
        <v>81</v>
      </c>
      <c r="C48" s="50">
        <v>0</v>
      </c>
      <c r="D48" s="39">
        <v>1000000</v>
      </c>
      <c r="E48" s="39">
        <v>1000000</v>
      </c>
      <c r="F48" s="40">
        <v>0</v>
      </c>
      <c r="G48" s="32">
        <f t="shared" si="5"/>
        <v>0</v>
      </c>
      <c r="H48" s="14">
        <f t="shared" si="6"/>
        <v>0</v>
      </c>
      <c r="I48" s="45">
        <v>0</v>
      </c>
    </row>
    <row r="49" spans="1:9" ht="50.25" customHeight="1" x14ac:dyDescent="0.25">
      <c r="A49" s="20" t="s">
        <v>82</v>
      </c>
      <c r="B49" s="21" t="s">
        <v>83</v>
      </c>
      <c r="C49" s="50">
        <v>0</v>
      </c>
      <c r="D49" s="39">
        <v>1000000</v>
      </c>
      <c r="E49" s="39">
        <v>1000000</v>
      </c>
      <c r="F49" s="40">
        <v>0</v>
      </c>
      <c r="G49" s="32">
        <f t="shared" ref="G49:G58" si="8">F49/D49%</f>
        <v>0</v>
      </c>
      <c r="H49" s="14">
        <f t="shared" ref="H49:H58" si="9">F49/E49%</f>
        <v>0</v>
      </c>
      <c r="I49" s="45">
        <v>0</v>
      </c>
    </row>
    <row r="50" spans="1:9" ht="36" customHeight="1" x14ac:dyDescent="0.25">
      <c r="A50" s="20" t="s">
        <v>84</v>
      </c>
      <c r="B50" s="21" t="s">
        <v>85</v>
      </c>
      <c r="C50" s="50">
        <v>0</v>
      </c>
      <c r="D50" s="39">
        <v>84535300</v>
      </c>
      <c r="E50" s="39">
        <v>84080255.769999996</v>
      </c>
      <c r="F50" s="40">
        <v>0</v>
      </c>
      <c r="G50" s="32">
        <f t="shared" si="8"/>
        <v>0</v>
      </c>
      <c r="H50" s="14">
        <f t="shared" si="9"/>
        <v>0</v>
      </c>
      <c r="I50" s="45">
        <v>0</v>
      </c>
    </row>
    <row r="51" spans="1:9" ht="35.25" customHeight="1" x14ac:dyDescent="0.25">
      <c r="A51" s="20" t="s">
        <v>86</v>
      </c>
      <c r="B51" s="21" t="s">
        <v>87</v>
      </c>
      <c r="C51" s="50">
        <v>0</v>
      </c>
      <c r="D51" s="39">
        <v>25260000</v>
      </c>
      <c r="E51" s="39">
        <v>25260000</v>
      </c>
      <c r="F51" s="40">
        <v>0</v>
      </c>
      <c r="G51" s="32">
        <f t="shared" si="8"/>
        <v>0</v>
      </c>
      <c r="H51" s="14">
        <f t="shared" si="9"/>
        <v>0</v>
      </c>
      <c r="I51" s="45">
        <v>0</v>
      </c>
    </row>
    <row r="52" spans="1:9" ht="21.75" customHeight="1" outlineLevel="5" x14ac:dyDescent="0.25">
      <c r="A52" s="11" t="s">
        <v>94</v>
      </c>
      <c r="B52" s="10"/>
      <c r="C52" s="43">
        <f>SUM(C38:C51)</f>
        <v>3824531779.3800006</v>
      </c>
      <c r="D52" s="43">
        <f t="shared" ref="D52:F52" si="10">SUM(D38:D51)</f>
        <v>6298905091.2399998</v>
      </c>
      <c r="E52" s="43">
        <f t="shared" si="10"/>
        <v>4866425609.8200006</v>
      </c>
      <c r="F52" s="43">
        <f t="shared" si="10"/>
        <v>2485180805.96</v>
      </c>
      <c r="G52" s="33">
        <f t="shared" si="8"/>
        <v>39.454171319650229</v>
      </c>
      <c r="H52" s="13">
        <f t="shared" si="9"/>
        <v>51.067888532912804</v>
      </c>
      <c r="I52" s="46">
        <f t="shared" si="2"/>
        <v>64.98000145688097</v>
      </c>
    </row>
    <row r="53" spans="1:9" ht="35.25" customHeight="1" outlineLevel="5" x14ac:dyDescent="0.25">
      <c r="A53" s="22" t="s">
        <v>100</v>
      </c>
      <c r="B53" s="10" t="s">
        <v>101</v>
      </c>
      <c r="C53" s="51">
        <v>2288908300</v>
      </c>
      <c r="D53" s="27">
        <v>0</v>
      </c>
      <c r="E53" s="27">
        <v>0</v>
      </c>
      <c r="F53" s="28">
        <v>0</v>
      </c>
      <c r="G53" s="32">
        <v>0</v>
      </c>
      <c r="H53" s="14">
        <v>0</v>
      </c>
      <c r="I53" s="45">
        <f t="shared" si="2"/>
        <v>0</v>
      </c>
    </row>
    <row r="54" spans="1:9" s="19" customFormat="1" ht="47.25" x14ac:dyDescent="0.25">
      <c r="A54" s="17" t="s">
        <v>88</v>
      </c>
      <c r="B54" s="18" t="s">
        <v>89</v>
      </c>
      <c r="C54" s="47">
        <v>0</v>
      </c>
      <c r="D54" s="37">
        <v>5000000</v>
      </c>
      <c r="E54" s="37">
        <v>5000000</v>
      </c>
      <c r="F54" s="38">
        <v>0</v>
      </c>
      <c r="G54" s="32">
        <f t="shared" si="8"/>
        <v>0</v>
      </c>
      <c r="H54" s="14">
        <f t="shared" si="9"/>
        <v>0</v>
      </c>
      <c r="I54" s="45">
        <v>0</v>
      </c>
    </row>
    <row r="55" spans="1:9" s="19" customFormat="1" ht="21.75" customHeight="1" x14ac:dyDescent="0.25">
      <c r="A55" s="23" t="s">
        <v>102</v>
      </c>
      <c r="B55" s="18"/>
      <c r="C55" s="48">
        <f>C53+C54</f>
        <v>2288908300</v>
      </c>
      <c r="D55" s="41">
        <f>D53+D54</f>
        <v>5000000</v>
      </c>
      <c r="E55" s="41">
        <f t="shared" ref="E55:F55" si="11">E53+E54</f>
        <v>5000000</v>
      </c>
      <c r="F55" s="41">
        <f t="shared" si="11"/>
        <v>0</v>
      </c>
      <c r="G55" s="33">
        <f t="shared" si="8"/>
        <v>0</v>
      </c>
      <c r="H55" s="13">
        <f t="shared" si="9"/>
        <v>0</v>
      </c>
      <c r="I55" s="46">
        <f t="shared" si="2"/>
        <v>0</v>
      </c>
    </row>
    <row r="56" spans="1:9" s="19" customFormat="1" ht="21" customHeight="1" x14ac:dyDescent="0.25">
      <c r="A56" s="23" t="s">
        <v>103</v>
      </c>
      <c r="B56" s="18"/>
      <c r="C56" s="48">
        <f>C55+C52+C37</f>
        <v>27318572286.709995</v>
      </c>
      <c r="D56" s="48">
        <f t="shared" ref="D56:F56" si="12">D55+D52+D37</f>
        <v>55785605772.230003</v>
      </c>
      <c r="E56" s="48">
        <f t="shared" si="12"/>
        <v>63435427475.809998</v>
      </c>
      <c r="F56" s="48">
        <f t="shared" si="12"/>
        <v>25457470199.390003</v>
      </c>
      <c r="G56" s="33">
        <f t="shared" si="8"/>
        <v>45.634478369441126</v>
      </c>
      <c r="H56" s="13">
        <f t="shared" si="9"/>
        <v>40.131313388087072</v>
      </c>
      <c r="I56" s="46">
        <f t="shared" si="2"/>
        <v>93.187410865444875</v>
      </c>
    </row>
    <row r="57" spans="1:9" ht="23.25" customHeight="1" outlineLevel="3" thickBot="1" x14ac:dyDescent="0.3">
      <c r="A57" s="11" t="s">
        <v>104</v>
      </c>
      <c r="B57" s="10"/>
      <c r="C57" s="43">
        <v>488257374.66000003</v>
      </c>
      <c r="D57" s="30">
        <v>5927874747.1899996</v>
      </c>
      <c r="E57" s="30">
        <v>3500323572.1300001</v>
      </c>
      <c r="F57" s="31">
        <v>544273912.52999997</v>
      </c>
      <c r="G57" s="33">
        <f t="shared" si="8"/>
        <v>9.1816027791073527</v>
      </c>
      <c r="H57" s="13">
        <f t="shared" si="9"/>
        <v>15.549245700128262</v>
      </c>
      <c r="I57" s="74">
        <f t="shared" si="2"/>
        <v>111.47274793524774</v>
      </c>
    </row>
    <row r="58" spans="1:9" ht="24" customHeight="1" thickBot="1" x14ac:dyDescent="0.3">
      <c r="A58" s="8" t="s">
        <v>90</v>
      </c>
      <c r="B58" s="9"/>
      <c r="C58" s="70">
        <f>C56+C57</f>
        <v>27806829661.369995</v>
      </c>
      <c r="D58" s="70">
        <f t="shared" ref="D58:F58" si="13">D56+D57</f>
        <v>61713480519.420006</v>
      </c>
      <c r="E58" s="70">
        <f t="shared" si="13"/>
        <v>66935751047.939995</v>
      </c>
      <c r="F58" s="70">
        <f t="shared" si="13"/>
        <v>26001744111.920002</v>
      </c>
      <c r="G58" s="71">
        <f t="shared" si="8"/>
        <v>42.133005452087197</v>
      </c>
      <c r="H58" s="72">
        <f t="shared" si="9"/>
        <v>38.845824099736056</v>
      </c>
      <c r="I58" s="73">
        <f t="shared" si="2"/>
        <v>93.508481292429863</v>
      </c>
    </row>
    <row r="59" spans="1:9" ht="12.75" customHeight="1" x14ac:dyDescent="0.25">
      <c r="A59" s="7"/>
      <c r="B59" s="7"/>
      <c r="C59" s="7"/>
      <c r="D59" s="7"/>
      <c r="E59" s="7"/>
      <c r="F59" s="7"/>
      <c r="G59" s="2"/>
    </row>
    <row r="60" spans="1:9" ht="17.25" customHeight="1" x14ac:dyDescent="0.25">
      <c r="A60" s="54" t="s">
        <v>109</v>
      </c>
      <c r="B60" s="55"/>
      <c r="C60" s="55"/>
      <c r="D60" s="55"/>
      <c r="E60" s="56"/>
      <c r="F60" s="56"/>
      <c r="G60" s="3"/>
    </row>
    <row r="61" spans="1:9" ht="19.5" customHeight="1" x14ac:dyDescent="0.25">
      <c r="A61" s="26" t="s">
        <v>110</v>
      </c>
      <c r="B61" s="26"/>
      <c r="C61" s="26"/>
      <c r="D61" s="26"/>
      <c r="E61" s="26"/>
      <c r="F61" s="26"/>
    </row>
    <row r="62" spans="1:9" x14ac:dyDescent="0.25">
      <c r="D62" s="4"/>
      <c r="E62" s="4"/>
      <c r="F62" s="4"/>
    </row>
    <row r="63" spans="1:9" x14ac:dyDescent="0.25">
      <c r="D63" s="4"/>
      <c r="E63" s="29"/>
      <c r="F63" s="29"/>
    </row>
    <row r="64" spans="1:9" x14ac:dyDescent="0.25">
      <c r="D64" s="4"/>
      <c r="E64" s="4"/>
      <c r="F64" s="4"/>
    </row>
    <row r="65" spans="4:6" x14ac:dyDescent="0.25">
      <c r="D65" s="4"/>
      <c r="E65" s="4"/>
      <c r="F65" s="4"/>
    </row>
    <row r="66" spans="4:6" x14ac:dyDescent="0.25">
      <c r="D66" s="4"/>
      <c r="E66" s="4"/>
      <c r="F66" s="4"/>
    </row>
    <row r="67" spans="4:6" x14ac:dyDescent="0.25">
      <c r="D67" s="4"/>
      <c r="E67" s="4"/>
      <c r="F67" s="4"/>
    </row>
    <row r="68" spans="4:6" x14ac:dyDescent="0.25">
      <c r="D68" s="4"/>
      <c r="E68" s="4"/>
      <c r="F68" s="4"/>
    </row>
    <row r="70" spans="4:6" x14ac:dyDescent="0.25">
      <c r="D70" s="4"/>
      <c r="E70" s="4"/>
      <c r="F70" s="4"/>
    </row>
  </sheetData>
  <autoFilter ref="A6:G58"/>
  <mergeCells count="13">
    <mergeCell ref="E1:F1"/>
    <mergeCell ref="A4:A5"/>
    <mergeCell ref="B4:B5"/>
    <mergeCell ref="D4:D5"/>
    <mergeCell ref="E4:E5"/>
    <mergeCell ref="F4:F5"/>
    <mergeCell ref="C4:C5"/>
    <mergeCell ref="I4:I5"/>
    <mergeCell ref="A60:F60"/>
    <mergeCell ref="A3:I3"/>
    <mergeCell ref="A2:I2"/>
    <mergeCell ref="G4:G5"/>
    <mergeCell ref="H4:H5"/>
  </mergeCells>
  <pageMargins left="0.39370078740157483" right="0" top="0.59055118110236227" bottom="0.59055118110236227" header="0.39370078740157483" footer="0.39370078740157483"/>
  <pageSetup paperSize="9" scale="61" fitToHeight="0" orientation="landscape" errors="blank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</vt:lpstr>
      <vt:lpstr>Лист!Заголовки_для_печати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ragimova LK.</dc:creator>
  <cp:lastModifiedBy>ragimova LK.</cp:lastModifiedBy>
  <cp:lastPrinted>2019-07-15T08:33:47Z</cp:lastPrinted>
  <dcterms:created xsi:type="dcterms:W3CDTF">2019-07-08T13:40:38Z</dcterms:created>
  <dcterms:modified xsi:type="dcterms:W3CDTF">2019-07-15T08:34:24Z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Исполнение расходов областного бюджета по ЦСР ВР (2018)(2).xls</vt:lpwstr>
  </property>
  <property fmtid="{D5CDD505-2E9C-101B-9397-08002B2CF9AE}" pid="3" name="Название отчета">
    <vt:lpwstr>Исполнение расходов областного бюджета по ЦСР ВР (2018)(2).xls</vt:lpwstr>
  </property>
  <property fmtid="{D5CDD505-2E9C-101B-9397-08002B2CF9AE}" pid="4" name="Версия клиента">
    <vt:lpwstr>19.1.24.6170</vt:lpwstr>
  </property>
  <property fmtid="{D5CDD505-2E9C-101B-9397-08002B2CF9AE}" pid="5" name="Версия базы">
    <vt:lpwstr>19.1.1766.415855746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192.168.100.234</vt:lpwstr>
  </property>
  <property fmtid="{D5CDD505-2E9C-101B-9397-08002B2CF9AE}" pid="8" name="База">
    <vt:lpwstr>bks_2019</vt:lpwstr>
  </property>
  <property fmtid="{D5CDD505-2E9C-101B-9397-08002B2CF9AE}" pid="9" name="Пользователь">
    <vt:lpwstr>рагимова</vt:lpwstr>
  </property>
  <property fmtid="{D5CDD505-2E9C-101B-9397-08002B2CF9AE}" pid="10" name="Шаблон">
    <vt:lpwstr>SQR_ISPCV2018.xlt</vt:lpwstr>
  </property>
  <property fmtid="{D5CDD505-2E9C-101B-9397-08002B2CF9AE}" pid="11" name="Локальная база">
    <vt:lpwstr>используется</vt:lpwstr>
  </property>
</Properties>
</file>